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8_{CA2256F2-EEDE-44E7-AC68-36FFF5C522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31" r:id="rId1"/>
    <sheet name="CPT" sheetId="1" r:id="rId2"/>
    <sheet name="DC1" sheetId="2" r:id="rId3"/>
    <sheet name="DC2" sheetId="3" r:id="rId4"/>
    <sheet name="DC3" sheetId="4" r:id="rId5"/>
    <sheet name="DC4" sheetId="5" r:id="rId6"/>
    <sheet name="DC5" sheetId="6" r:id="rId7"/>
    <sheet name="WC011" sheetId="7" r:id="rId8"/>
    <sheet name="WC012" sheetId="8" r:id="rId9"/>
    <sheet name="WC013" sheetId="9" r:id="rId10"/>
    <sheet name="WC014" sheetId="10" r:id="rId11"/>
    <sheet name="WC015" sheetId="11" r:id="rId12"/>
    <sheet name="WC022" sheetId="12" r:id="rId13"/>
    <sheet name="WC023" sheetId="13" r:id="rId14"/>
    <sheet name="WC024" sheetId="14" r:id="rId15"/>
    <sheet name="WC025" sheetId="15" r:id="rId16"/>
    <sheet name="WC026" sheetId="16" r:id="rId17"/>
    <sheet name="WC031" sheetId="17" r:id="rId18"/>
    <sheet name="WC032" sheetId="18" r:id="rId19"/>
    <sheet name="WC033" sheetId="19" r:id="rId20"/>
    <sheet name="WC034" sheetId="20" r:id="rId21"/>
    <sheet name="WC041" sheetId="21" r:id="rId22"/>
    <sheet name="WC042" sheetId="22" r:id="rId23"/>
    <sheet name="WC043" sheetId="23" r:id="rId24"/>
    <sheet name="WC044" sheetId="24" r:id="rId25"/>
    <sheet name="WC045" sheetId="25" r:id="rId26"/>
    <sheet name="WC047" sheetId="26" r:id="rId27"/>
    <sheet name="WC048" sheetId="27" r:id="rId28"/>
    <sheet name="WC051" sheetId="28" r:id="rId29"/>
    <sheet name="WC052" sheetId="29" r:id="rId30"/>
    <sheet name="WC053" sheetId="30" r:id="rId31"/>
  </sheets>
  <definedNames>
    <definedName name="_xlnm.Print_Area" localSheetId="1">CPT!$A$1:$H$193</definedName>
    <definedName name="_xlnm.Print_Area" localSheetId="2">'DC1'!$A$1:$H$180</definedName>
    <definedName name="_xlnm.Print_Area" localSheetId="3">'DC2'!$A$1:$H$180</definedName>
    <definedName name="_xlnm.Print_Area" localSheetId="4">'DC3'!$A$1:$H$180</definedName>
    <definedName name="_xlnm.Print_Area" localSheetId="5">'DC4'!$A$1:$H$180</definedName>
    <definedName name="_xlnm.Print_Area" localSheetId="6">'DC5'!$A$1:$H$180</definedName>
    <definedName name="_xlnm.Print_Area" localSheetId="0">Summary!$A$1:$H$186</definedName>
    <definedName name="_xlnm.Print_Area" localSheetId="7">'WC011'!$A$1:$H$180</definedName>
    <definedName name="_xlnm.Print_Area" localSheetId="8">'WC012'!$A$1:$H$180</definedName>
    <definedName name="_xlnm.Print_Area" localSheetId="9">'WC013'!$A$1:$H$180</definedName>
    <definedName name="_xlnm.Print_Area" localSheetId="10">'WC014'!$A$1:$H$180</definedName>
    <definedName name="_xlnm.Print_Area" localSheetId="11">'WC015'!$A$1:$H$181</definedName>
    <definedName name="_xlnm.Print_Area" localSheetId="12">'WC022'!$A$1:$H$181</definedName>
    <definedName name="_xlnm.Print_Area" localSheetId="13">'WC023'!$A$1:$H$181</definedName>
    <definedName name="_xlnm.Print_Area" localSheetId="14">'WC024'!$A$1:$H$181</definedName>
    <definedName name="_xlnm.Print_Area" localSheetId="15">'WC025'!$A$1:$H$181</definedName>
    <definedName name="_xlnm.Print_Area" localSheetId="16">'WC026'!$A$1:$H$180</definedName>
    <definedName name="_xlnm.Print_Area" localSheetId="17">'WC031'!$A$1:$H$180</definedName>
    <definedName name="_xlnm.Print_Area" localSheetId="18">'WC032'!$A$1:$H$180</definedName>
    <definedName name="_xlnm.Print_Area" localSheetId="19">'WC033'!$A$1:$H$180</definedName>
    <definedName name="_xlnm.Print_Area" localSheetId="20">'WC034'!$A$1:$H$180</definedName>
    <definedName name="_xlnm.Print_Area" localSheetId="21">'WC041'!$A$1:$H$180</definedName>
    <definedName name="_xlnm.Print_Area" localSheetId="22">'WC042'!$A$1:$H$180</definedName>
    <definedName name="_xlnm.Print_Area" localSheetId="23">'WC043'!$A$1:$H$181</definedName>
    <definedName name="_xlnm.Print_Area" localSheetId="24">'WC044'!$A$1:$H$180</definedName>
    <definedName name="_xlnm.Print_Area" localSheetId="25">'WC045'!$A$1:$H$180</definedName>
    <definedName name="_xlnm.Print_Area" localSheetId="26">'WC047'!$A$1:$H$180</definedName>
    <definedName name="_xlnm.Print_Area" localSheetId="27">'WC048'!$A$1:$H$180</definedName>
    <definedName name="_xlnm.Print_Area" localSheetId="28">'WC051'!$A$1:$H$180</definedName>
    <definedName name="_xlnm.Print_Area" localSheetId="29">'WC052'!$A$1:$H$180</definedName>
    <definedName name="_xlnm.Print_Area" localSheetId="30">'WC053'!$A$1:$H$180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1" i="31" l="1"/>
  <c r="H131" i="31"/>
  <c r="G131" i="31"/>
  <c r="H111" i="1"/>
  <c r="G111" i="1"/>
  <c r="F111" i="1"/>
  <c r="H104" i="1"/>
  <c r="G104" i="1"/>
  <c r="F104" i="1"/>
  <c r="H98" i="1"/>
  <c r="G98" i="1"/>
  <c r="F98" i="1"/>
  <c r="H90" i="1"/>
  <c r="G90" i="1"/>
  <c r="F90" i="1"/>
  <c r="H84" i="1"/>
  <c r="G84" i="1"/>
  <c r="F84" i="1"/>
  <c r="H78" i="1"/>
  <c r="G78" i="1"/>
  <c r="F78" i="1"/>
  <c r="H72" i="1"/>
  <c r="G72" i="1"/>
  <c r="F72" i="1"/>
  <c r="H66" i="1"/>
  <c r="G66" i="1"/>
  <c r="F66" i="1"/>
  <c r="H60" i="1"/>
  <c r="G60" i="1"/>
  <c r="F60" i="1"/>
  <c r="H53" i="1"/>
  <c r="G53" i="1"/>
  <c r="F53" i="1"/>
  <c r="G131" i="2"/>
  <c r="H131" i="2"/>
  <c r="G131" i="3"/>
  <c r="H131" i="3"/>
  <c r="G131" i="4"/>
  <c r="H131" i="4"/>
  <c r="G131" i="5"/>
  <c r="H131" i="5"/>
  <c r="G131" i="6"/>
  <c r="H131" i="6"/>
  <c r="G131" i="7"/>
  <c r="H131" i="7"/>
  <c r="G131" i="8"/>
  <c r="H131" i="8"/>
  <c r="G131" i="9"/>
  <c r="H131" i="9"/>
  <c r="G131" i="10"/>
  <c r="H131" i="10"/>
  <c r="G131" i="11"/>
  <c r="H131" i="11"/>
  <c r="G131" i="12"/>
  <c r="H131" i="12"/>
  <c r="G131" i="13"/>
  <c r="H131" i="13"/>
  <c r="G131" i="14"/>
  <c r="H131" i="14"/>
  <c r="G131" i="15"/>
  <c r="H131" i="15"/>
  <c r="G131" i="16"/>
  <c r="H131" i="16"/>
  <c r="G131" i="17"/>
  <c r="H131" i="17"/>
  <c r="G131" i="18"/>
  <c r="H131" i="18"/>
  <c r="G131" i="19"/>
  <c r="H131" i="19"/>
  <c r="G131" i="20"/>
  <c r="H131" i="20"/>
  <c r="G131" i="21"/>
  <c r="H131" i="21"/>
  <c r="G131" i="22"/>
  <c r="H131" i="22"/>
  <c r="G131" i="23"/>
  <c r="H131" i="23"/>
  <c r="G131" i="24"/>
  <c r="H131" i="24"/>
  <c r="G131" i="25"/>
  <c r="H131" i="25"/>
  <c r="G131" i="26"/>
  <c r="H131" i="26"/>
  <c r="G131" i="27"/>
  <c r="H131" i="27"/>
  <c r="G131" i="28"/>
  <c r="H131" i="28"/>
  <c r="G131" i="29"/>
  <c r="H131" i="29"/>
  <c r="G131" i="30"/>
  <c r="H131" i="30"/>
  <c r="F131" i="2"/>
  <c r="F131" i="3"/>
  <c r="F131" i="4"/>
  <c r="F131" i="5"/>
  <c r="F131" i="6"/>
  <c r="F131" i="7"/>
  <c r="F131" i="8"/>
  <c r="F131" i="9"/>
  <c r="F131" i="10"/>
  <c r="F131" i="11"/>
  <c r="F131" i="12"/>
  <c r="F131" i="13"/>
  <c r="F131" i="14"/>
  <c r="F131" i="15"/>
  <c r="F131" i="16"/>
  <c r="F131" i="17"/>
  <c r="F131" i="18"/>
  <c r="F131" i="19"/>
  <c r="F131" i="20"/>
  <c r="F131" i="21"/>
  <c r="F131" i="22"/>
  <c r="F131" i="23"/>
  <c r="F131" i="24"/>
  <c r="F131" i="25"/>
  <c r="F131" i="26"/>
  <c r="F131" i="27"/>
  <c r="F131" i="28"/>
  <c r="F131" i="29"/>
  <c r="F131" i="30"/>
  <c r="H111" i="8"/>
  <c r="G111" i="8"/>
  <c r="F111" i="8"/>
  <c r="H104" i="8"/>
  <c r="G104" i="8"/>
  <c r="F104" i="8"/>
  <c r="H98" i="8"/>
  <c r="G98" i="8"/>
  <c r="F98" i="8"/>
  <c r="H90" i="8"/>
  <c r="G90" i="8"/>
  <c r="F90" i="8"/>
  <c r="H84" i="8"/>
  <c r="G84" i="8"/>
  <c r="F84" i="8"/>
  <c r="H78" i="8"/>
  <c r="G78" i="8"/>
  <c r="F78" i="8"/>
  <c r="H72" i="8"/>
  <c r="G72" i="8"/>
  <c r="F72" i="8"/>
  <c r="H66" i="8"/>
  <c r="G66" i="8"/>
  <c r="F66" i="8"/>
  <c r="H60" i="8"/>
  <c r="G60" i="8"/>
  <c r="F60" i="8"/>
  <c r="H53" i="8"/>
  <c r="G53" i="8"/>
  <c r="F53" i="8"/>
  <c r="H111" i="9"/>
  <c r="G111" i="9"/>
  <c r="F111" i="9"/>
  <c r="H104" i="9"/>
  <c r="G104" i="9"/>
  <c r="F104" i="9"/>
  <c r="H98" i="9"/>
  <c r="G98" i="9"/>
  <c r="F98" i="9"/>
  <c r="H90" i="9"/>
  <c r="G90" i="9"/>
  <c r="F90" i="9"/>
  <c r="H84" i="9"/>
  <c r="G84" i="9"/>
  <c r="F84" i="9"/>
  <c r="H78" i="9"/>
  <c r="G78" i="9"/>
  <c r="F78" i="9"/>
  <c r="H72" i="9"/>
  <c r="G72" i="9"/>
  <c r="F72" i="9"/>
  <c r="H66" i="9"/>
  <c r="G66" i="9"/>
  <c r="F66" i="9"/>
  <c r="H60" i="9"/>
  <c r="G60" i="9"/>
  <c r="F60" i="9"/>
  <c r="H53" i="9"/>
  <c r="G53" i="9"/>
  <c r="F53" i="9"/>
  <c r="H111" i="10"/>
  <c r="G111" i="10"/>
  <c r="F111" i="10"/>
  <c r="H104" i="10"/>
  <c r="G104" i="10"/>
  <c r="F104" i="10"/>
  <c r="H98" i="10"/>
  <c r="G98" i="10"/>
  <c r="F98" i="10"/>
  <c r="H90" i="10"/>
  <c r="G90" i="10"/>
  <c r="F90" i="10"/>
  <c r="H84" i="10"/>
  <c r="G84" i="10"/>
  <c r="F84" i="10"/>
  <c r="H78" i="10"/>
  <c r="G78" i="10"/>
  <c r="F78" i="10"/>
  <c r="H72" i="10"/>
  <c r="G72" i="10"/>
  <c r="F72" i="10"/>
  <c r="H66" i="10"/>
  <c r="G66" i="10"/>
  <c r="F66" i="10"/>
  <c r="H60" i="10"/>
  <c r="G60" i="10"/>
  <c r="F60" i="10"/>
  <c r="H53" i="10"/>
  <c r="G53" i="10"/>
  <c r="F53" i="10"/>
  <c r="H111" i="11"/>
  <c r="G111" i="11"/>
  <c r="F111" i="11"/>
  <c r="H104" i="11"/>
  <c r="G104" i="11"/>
  <c r="F104" i="11"/>
  <c r="H98" i="11"/>
  <c r="G98" i="11"/>
  <c r="F98" i="11"/>
  <c r="H90" i="11"/>
  <c r="G90" i="11"/>
  <c r="F90" i="11"/>
  <c r="H84" i="11"/>
  <c r="G84" i="11"/>
  <c r="F84" i="11"/>
  <c r="H78" i="11"/>
  <c r="G78" i="11"/>
  <c r="F78" i="11"/>
  <c r="H72" i="11"/>
  <c r="G72" i="11"/>
  <c r="F72" i="11"/>
  <c r="H66" i="11"/>
  <c r="G66" i="11"/>
  <c r="F66" i="11"/>
  <c r="H60" i="11"/>
  <c r="G60" i="11"/>
  <c r="F60" i="11"/>
  <c r="H53" i="11"/>
  <c r="G53" i="11"/>
  <c r="F53" i="11"/>
  <c r="H111" i="12"/>
  <c r="G111" i="12"/>
  <c r="F111" i="12"/>
  <c r="H104" i="12"/>
  <c r="G104" i="12"/>
  <c r="F104" i="12"/>
  <c r="H98" i="12"/>
  <c r="G98" i="12"/>
  <c r="F98" i="12"/>
  <c r="H90" i="12"/>
  <c r="G90" i="12"/>
  <c r="F90" i="12"/>
  <c r="H84" i="12"/>
  <c r="G84" i="12"/>
  <c r="F84" i="12"/>
  <c r="H78" i="12"/>
  <c r="G78" i="12"/>
  <c r="F78" i="12"/>
  <c r="H72" i="12"/>
  <c r="G72" i="12"/>
  <c r="F72" i="12"/>
  <c r="H66" i="12"/>
  <c r="G66" i="12"/>
  <c r="F66" i="12"/>
  <c r="H60" i="12"/>
  <c r="G60" i="12"/>
  <c r="F60" i="12"/>
  <c r="H53" i="12"/>
  <c r="G53" i="12"/>
  <c r="F53" i="12"/>
  <c r="H111" i="13"/>
  <c r="G111" i="13"/>
  <c r="F111" i="13"/>
  <c r="H104" i="13"/>
  <c r="G104" i="13"/>
  <c r="F104" i="13"/>
  <c r="H98" i="13"/>
  <c r="G98" i="13"/>
  <c r="F98" i="13"/>
  <c r="H90" i="13"/>
  <c r="G90" i="13"/>
  <c r="F90" i="13"/>
  <c r="H84" i="13"/>
  <c r="G84" i="13"/>
  <c r="F84" i="13"/>
  <c r="H78" i="13"/>
  <c r="G78" i="13"/>
  <c r="F78" i="13"/>
  <c r="H72" i="13"/>
  <c r="G72" i="13"/>
  <c r="F72" i="13"/>
  <c r="H66" i="13"/>
  <c r="G66" i="13"/>
  <c r="F66" i="13"/>
  <c r="H60" i="13"/>
  <c r="G60" i="13"/>
  <c r="F60" i="13"/>
  <c r="H53" i="13"/>
  <c r="G53" i="13"/>
  <c r="F53" i="13"/>
  <c r="H111" i="14"/>
  <c r="G111" i="14"/>
  <c r="F111" i="14"/>
  <c r="H104" i="14"/>
  <c r="G104" i="14"/>
  <c r="F104" i="14"/>
  <c r="H98" i="14"/>
  <c r="G98" i="14"/>
  <c r="F98" i="14"/>
  <c r="H90" i="14"/>
  <c r="G90" i="14"/>
  <c r="F90" i="14"/>
  <c r="H84" i="14"/>
  <c r="G84" i="14"/>
  <c r="F84" i="14"/>
  <c r="H78" i="14"/>
  <c r="G78" i="14"/>
  <c r="F78" i="14"/>
  <c r="H72" i="14"/>
  <c r="G72" i="14"/>
  <c r="F72" i="14"/>
  <c r="H66" i="14"/>
  <c r="G66" i="14"/>
  <c r="F66" i="14"/>
  <c r="H60" i="14"/>
  <c r="G60" i="14"/>
  <c r="F60" i="14"/>
  <c r="H53" i="14"/>
  <c r="G53" i="14"/>
  <c r="F53" i="14"/>
  <c r="H111" i="15"/>
  <c r="G111" i="15"/>
  <c r="F111" i="15"/>
  <c r="H104" i="15"/>
  <c r="G104" i="15"/>
  <c r="F104" i="15"/>
  <c r="H98" i="15"/>
  <c r="G98" i="15"/>
  <c r="F98" i="15"/>
  <c r="H90" i="15"/>
  <c r="G90" i="15"/>
  <c r="F90" i="15"/>
  <c r="H84" i="15"/>
  <c r="G84" i="15"/>
  <c r="F84" i="15"/>
  <c r="H78" i="15"/>
  <c r="G78" i="15"/>
  <c r="F78" i="15"/>
  <c r="H72" i="15"/>
  <c r="G72" i="15"/>
  <c r="F72" i="15"/>
  <c r="H66" i="15"/>
  <c r="G66" i="15"/>
  <c r="F66" i="15"/>
  <c r="H60" i="15"/>
  <c r="G60" i="15"/>
  <c r="F60" i="15"/>
  <c r="H53" i="15"/>
  <c r="G53" i="15"/>
  <c r="F53" i="15"/>
  <c r="H111" i="16"/>
  <c r="G111" i="16"/>
  <c r="F111" i="16"/>
  <c r="H104" i="16"/>
  <c r="G104" i="16"/>
  <c r="F104" i="16"/>
  <c r="H98" i="16"/>
  <c r="G98" i="16"/>
  <c r="F98" i="16"/>
  <c r="H90" i="16"/>
  <c r="G90" i="16"/>
  <c r="F90" i="16"/>
  <c r="H84" i="16"/>
  <c r="G84" i="16"/>
  <c r="F84" i="16"/>
  <c r="H78" i="16"/>
  <c r="G78" i="16"/>
  <c r="F78" i="16"/>
  <c r="H72" i="16"/>
  <c r="G72" i="16"/>
  <c r="F72" i="16"/>
  <c r="H66" i="16"/>
  <c r="G66" i="16"/>
  <c r="F66" i="16"/>
  <c r="H60" i="16"/>
  <c r="G60" i="16"/>
  <c r="F60" i="16"/>
  <c r="H53" i="16"/>
  <c r="G53" i="16"/>
  <c r="F53" i="16"/>
  <c r="H111" i="17"/>
  <c r="G111" i="17"/>
  <c r="F111" i="17"/>
  <c r="H104" i="17"/>
  <c r="G104" i="17"/>
  <c r="F104" i="17"/>
  <c r="H98" i="17"/>
  <c r="G98" i="17"/>
  <c r="F98" i="17"/>
  <c r="H90" i="17"/>
  <c r="G90" i="17"/>
  <c r="F90" i="17"/>
  <c r="H84" i="17"/>
  <c r="G84" i="17"/>
  <c r="F84" i="17"/>
  <c r="H78" i="17"/>
  <c r="G78" i="17"/>
  <c r="F78" i="17"/>
  <c r="H72" i="17"/>
  <c r="G72" i="17"/>
  <c r="F72" i="17"/>
  <c r="H66" i="17"/>
  <c r="G66" i="17"/>
  <c r="F66" i="17"/>
  <c r="H60" i="17"/>
  <c r="G60" i="17"/>
  <c r="F60" i="17"/>
  <c r="H53" i="17"/>
  <c r="G53" i="17"/>
  <c r="F53" i="17"/>
  <c r="H111" i="18"/>
  <c r="G111" i="18"/>
  <c r="F111" i="18"/>
  <c r="H104" i="18"/>
  <c r="G104" i="18"/>
  <c r="F104" i="18"/>
  <c r="H98" i="18"/>
  <c r="G98" i="18"/>
  <c r="F98" i="18"/>
  <c r="H90" i="18"/>
  <c r="G90" i="18"/>
  <c r="F90" i="18"/>
  <c r="H84" i="18"/>
  <c r="G84" i="18"/>
  <c r="F84" i="18"/>
  <c r="H78" i="18"/>
  <c r="G78" i="18"/>
  <c r="F78" i="18"/>
  <c r="H72" i="18"/>
  <c r="G72" i="18"/>
  <c r="F72" i="18"/>
  <c r="H66" i="18"/>
  <c r="G66" i="18"/>
  <c r="F66" i="18"/>
  <c r="H60" i="18"/>
  <c r="G60" i="18"/>
  <c r="F60" i="18"/>
  <c r="H53" i="18"/>
  <c r="G53" i="18"/>
  <c r="F53" i="18"/>
  <c r="H111" i="7"/>
  <c r="G111" i="7"/>
  <c r="F111" i="7"/>
  <c r="H104" i="7"/>
  <c r="G104" i="7"/>
  <c r="F104" i="7"/>
  <c r="H98" i="7"/>
  <c r="G98" i="7"/>
  <c r="F98" i="7"/>
  <c r="H90" i="7"/>
  <c r="G90" i="7"/>
  <c r="F90" i="7"/>
  <c r="H84" i="7"/>
  <c r="G84" i="7"/>
  <c r="F84" i="7"/>
  <c r="H78" i="7"/>
  <c r="G78" i="7"/>
  <c r="F78" i="7"/>
  <c r="H72" i="7"/>
  <c r="G72" i="7"/>
  <c r="F72" i="7"/>
  <c r="H66" i="7"/>
  <c r="G66" i="7"/>
  <c r="F66" i="7"/>
  <c r="H60" i="7"/>
  <c r="G60" i="7"/>
  <c r="F60" i="7"/>
  <c r="H53" i="7"/>
  <c r="G53" i="7"/>
  <c r="F53" i="7"/>
  <c r="F45" i="3"/>
  <c r="H118" i="31" l="1"/>
  <c r="G118" i="31"/>
  <c r="F118" i="31"/>
  <c r="H117" i="31"/>
  <c r="G117" i="31"/>
  <c r="F117" i="31"/>
  <c r="H116" i="31"/>
  <c r="G116" i="31"/>
  <c r="F116" i="31"/>
  <c r="H115" i="31"/>
  <c r="G115" i="31"/>
  <c r="F115" i="31"/>
  <c r="H114" i="31"/>
  <c r="G114" i="31"/>
  <c r="F114" i="31"/>
  <c r="H113" i="31"/>
  <c r="G113" i="31"/>
  <c r="F113" i="31"/>
  <c r="H112" i="31"/>
  <c r="G112" i="31"/>
  <c r="F112" i="31"/>
  <c r="H109" i="31"/>
  <c r="G109" i="31"/>
  <c r="F109" i="31"/>
  <c r="H108" i="31"/>
  <c r="G108" i="31"/>
  <c r="F108" i="31"/>
  <c r="H107" i="31"/>
  <c r="G107" i="31"/>
  <c r="F107" i="31"/>
  <c r="H106" i="31"/>
  <c r="G106" i="31"/>
  <c r="F106" i="31"/>
  <c r="H105" i="31"/>
  <c r="G105" i="31"/>
  <c r="F105" i="31"/>
  <c r="H99" i="31"/>
  <c r="H98" i="31" s="1"/>
  <c r="G99" i="31"/>
  <c r="G98" i="31" s="1"/>
  <c r="F99" i="31"/>
  <c r="F98" i="31" s="1"/>
  <c r="H96" i="31"/>
  <c r="G96" i="31"/>
  <c r="F96" i="31"/>
  <c r="H95" i="31"/>
  <c r="G95" i="31"/>
  <c r="F95" i="31"/>
  <c r="H94" i="31"/>
  <c r="G94" i="31"/>
  <c r="F94" i="31"/>
  <c r="H93" i="31"/>
  <c r="G93" i="31"/>
  <c r="F93" i="31"/>
  <c r="H92" i="31"/>
  <c r="G92" i="31"/>
  <c r="F92" i="31"/>
  <c r="H91" i="31"/>
  <c r="G91" i="31"/>
  <c r="F91" i="31"/>
  <c r="H86" i="31"/>
  <c r="G86" i="31"/>
  <c r="F86" i="31"/>
  <c r="H85" i="31"/>
  <c r="H84" i="31" s="1"/>
  <c r="G85" i="31"/>
  <c r="F85" i="31"/>
  <c r="H81" i="31"/>
  <c r="G81" i="31"/>
  <c r="F81" i="31"/>
  <c r="H80" i="31"/>
  <c r="G80" i="31"/>
  <c r="F80" i="31"/>
  <c r="H79" i="31"/>
  <c r="G79" i="31"/>
  <c r="F79" i="31"/>
  <c r="H73" i="31"/>
  <c r="H72" i="31" s="1"/>
  <c r="G73" i="31"/>
  <c r="F73" i="31"/>
  <c r="F72" i="31" s="1"/>
  <c r="H69" i="31"/>
  <c r="G69" i="31"/>
  <c r="F69" i="31"/>
  <c r="H68" i="31"/>
  <c r="G68" i="31"/>
  <c r="F68" i="31"/>
  <c r="H67" i="31"/>
  <c r="G67" i="31"/>
  <c r="F67" i="31"/>
  <c r="H61" i="31"/>
  <c r="H60" i="31" s="1"/>
  <c r="G61" i="31"/>
  <c r="G60" i="31" s="1"/>
  <c r="F61" i="31"/>
  <c r="F60" i="31" s="1"/>
  <c r="H58" i="31"/>
  <c r="G58" i="31"/>
  <c r="F58" i="31"/>
  <c r="H57" i="31"/>
  <c r="G57" i="31"/>
  <c r="F57" i="31"/>
  <c r="H56" i="31"/>
  <c r="G56" i="31"/>
  <c r="F56" i="31"/>
  <c r="H55" i="31"/>
  <c r="G55" i="31"/>
  <c r="F55" i="31"/>
  <c r="H54" i="31"/>
  <c r="G54" i="31"/>
  <c r="F54" i="31"/>
  <c r="H48" i="31"/>
  <c r="H47" i="31" s="1"/>
  <c r="G48" i="31"/>
  <c r="G47" i="31" s="1"/>
  <c r="F48" i="31"/>
  <c r="F47" i="31" s="1"/>
  <c r="H126" i="31"/>
  <c r="G126" i="31"/>
  <c r="F126" i="31"/>
  <c r="H120" i="31"/>
  <c r="G120" i="31"/>
  <c r="F120" i="31"/>
  <c r="G72" i="31"/>
  <c r="H126" i="3"/>
  <c r="G126" i="3"/>
  <c r="F126" i="3"/>
  <c r="H120" i="3"/>
  <c r="G120" i="3"/>
  <c r="F120" i="3"/>
  <c r="H111" i="3"/>
  <c r="G111" i="3"/>
  <c r="F111" i="3"/>
  <c r="H104" i="3"/>
  <c r="G104" i="3"/>
  <c r="F104" i="3"/>
  <c r="H98" i="3"/>
  <c r="G98" i="3"/>
  <c r="F98" i="3"/>
  <c r="H90" i="3"/>
  <c r="G90" i="3"/>
  <c r="F90" i="3"/>
  <c r="H84" i="3"/>
  <c r="G84" i="3"/>
  <c r="F84" i="3"/>
  <c r="H78" i="3"/>
  <c r="G78" i="3"/>
  <c r="F78" i="3"/>
  <c r="H72" i="3"/>
  <c r="G72" i="3"/>
  <c r="F72" i="3"/>
  <c r="H66" i="3"/>
  <c r="G66" i="3"/>
  <c r="F66" i="3"/>
  <c r="H60" i="3"/>
  <c r="G60" i="3"/>
  <c r="F60" i="3"/>
  <c r="H53" i="3"/>
  <c r="G53" i="3"/>
  <c r="F53" i="3"/>
  <c r="H47" i="3"/>
  <c r="G47" i="3"/>
  <c r="F47" i="3"/>
  <c r="H126" i="4"/>
  <c r="G126" i="4"/>
  <c r="F126" i="4"/>
  <c r="H120" i="4"/>
  <c r="G120" i="4"/>
  <c r="F120" i="4"/>
  <c r="H111" i="4"/>
  <c r="G111" i="4"/>
  <c r="F111" i="4"/>
  <c r="H104" i="4"/>
  <c r="G104" i="4"/>
  <c r="F104" i="4"/>
  <c r="H98" i="4"/>
  <c r="G98" i="4"/>
  <c r="F98" i="4"/>
  <c r="H90" i="4"/>
  <c r="G90" i="4"/>
  <c r="F90" i="4"/>
  <c r="H84" i="4"/>
  <c r="G84" i="4"/>
  <c r="F84" i="4"/>
  <c r="H78" i="4"/>
  <c r="G78" i="4"/>
  <c r="F78" i="4"/>
  <c r="H72" i="4"/>
  <c r="G72" i="4"/>
  <c r="F72" i="4"/>
  <c r="H66" i="4"/>
  <c r="G66" i="4"/>
  <c r="F66" i="4"/>
  <c r="H60" i="4"/>
  <c r="G60" i="4"/>
  <c r="F60" i="4"/>
  <c r="H53" i="4"/>
  <c r="G53" i="4"/>
  <c r="F53" i="4"/>
  <c r="H47" i="4"/>
  <c r="G47" i="4"/>
  <c r="F47" i="4"/>
  <c r="H126" i="5"/>
  <c r="G126" i="5"/>
  <c r="F126" i="5"/>
  <c r="H120" i="5"/>
  <c r="G120" i="5"/>
  <c r="F120" i="5"/>
  <c r="H111" i="5"/>
  <c r="G111" i="5"/>
  <c r="F111" i="5"/>
  <c r="H104" i="5"/>
  <c r="G104" i="5"/>
  <c r="F104" i="5"/>
  <c r="H98" i="5"/>
  <c r="G98" i="5"/>
  <c r="F98" i="5"/>
  <c r="H90" i="5"/>
  <c r="G90" i="5"/>
  <c r="F90" i="5"/>
  <c r="H84" i="5"/>
  <c r="G84" i="5"/>
  <c r="F84" i="5"/>
  <c r="H78" i="5"/>
  <c r="G78" i="5"/>
  <c r="F78" i="5"/>
  <c r="H72" i="5"/>
  <c r="G72" i="5"/>
  <c r="F72" i="5"/>
  <c r="H66" i="5"/>
  <c r="G66" i="5"/>
  <c r="F66" i="5"/>
  <c r="H60" i="5"/>
  <c r="G60" i="5"/>
  <c r="F60" i="5"/>
  <c r="H53" i="5"/>
  <c r="G53" i="5"/>
  <c r="F53" i="5"/>
  <c r="H47" i="5"/>
  <c r="G47" i="5"/>
  <c r="F47" i="5"/>
  <c r="H126" i="6"/>
  <c r="G126" i="6"/>
  <c r="F126" i="6"/>
  <c r="H120" i="6"/>
  <c r="G120" i="6"/>
  <c r="F120" i="6"/>
  <c r="H111" i="6"/>
  <c r="G111" i="6"/>
  <c r="F111" i="6"/>
  <c r="H104" i="6"/>
  <c r="G104" i="6"/>
  <c r="F104" i="6"/>
  <c r="H98" i="6"/>
  <c r="G98" i="6"/>
  <c r="F98" i="6"/>
  <c r="H90" i="6"/>
  <c r="G90" i="6"/>
  <c r="F90" i="6"/>
  <c r="H84" i="6"/>
  <c r="G84" i="6"/>
  <c r="F84" i="6"/>
  <c r="H78" i="6"/>
  <c r="G78" i="6"/>
  <c r="F78" i="6"/>
  <c r="H72" i="6"/>
  <c r="G72" i="6"/>
  <c r="F72" i="6"/>
  <c r="H66" i="6"/>
  <c r="G66" i="6"/>
  <c r="F66" i="6"/>
  <c r="H60" i="6"/>
  <c r="G60" i="6"/>
  <c r="F60" i="6"/>
  <c r="H53" i="6"/>
  <c r="G53" i="6"/>
  <c r="F53" i="6"/>
  <c r="H47" i="6"/>
  <c r="G47" i="6"/>
  <c r="F47" i="6"/>
  <c r="H126" i="7"/>
  <c r="G126" i="7"/>
  <c r="F126" i="7"/>
  <c r="H120" i="7"/>
  <c r="G120" i="7"/>
  <c r="F120" i="7"/>
  <c r="H47" i="7"/>
  <c r="G47" i="7"/>
  <c r="F47" i="7"/>
  <c r="H126" i="8"/>
  <c r="G126" i="8"/>
  <c r="F126" i="8"/>
  <c r="H120" i="8"/>
  <c r="G120" i="8"/>
  <c r="F120" i="8"/>
  <c r="H47" i="8"/>
  <c r="G47" i="8"/>
  <c r="F47" i="8"/>
  <c r="H126" i="9"/>
  <c r="G126" i="9"/>
  <c r="F126" i="9"/>
  <c r="H120" i="9"/>
  <c r="G120" i="9"/>
  <c r="F120" i="9"/>
  <c r="H47" i="9"/>
  <c r="G47" i="9"/>
  <c r="F47" i="9"/>
  <c r="H126" i="10"/>
  <c r="G126" i="10"/>
  <c r="F126" i="10"/>
  <c r="H120" i="10"/>
  <c r="G120" i="10"/>
  <c r="F120" i="10"/>
  <c r="H47" i="10"/>
  <c r="G47" i="10"/>
  <c r="F47" i="10"/>
  <c r="H126" i="11"/>
  <c r="G126" i="11"/>
  <c r="F126" i="11"/>
  <c r="H120" i="11"/>
  <c r="G120" i="11"/>
  <c r="F120" i="11"/>
  <c r="H47" i="11"/>
  <c r="G47" i="11"/>
  <c r="F47" i="11"/>
  <c r="H126" i="12"/>
  <c r="G126" i="12"/>
  <c r="F126" i="12"/>
  <c r="H120" i="12"/>
  <c r="G120" i="12"/>
  <c r="F120" i="12"/>
  <c r="H47" i="12"/>
  <c r="G47" i="12"/>
  <c r="F47" i="12"/>
  <c r="H126" i="13"/>
  <c r="G126" i="13"/>
  <c r="F126" i="13"/>
  <c r="H120" i="13"/>
  <c r="G120" i="13"/>
  <c r="F120" i="13"/>
  <c r="H47" i="13"/>
  <c r="G47" i="13"/>
  <c r="F47" i="13"/>
  <c r="H126" i="14"/>
  <c r="G126" i="14"/>
  <c r="F126" i="14"/>
  <c r="H120" i="14"/>
  <c r="G120" i="14"/>
  <c r="F120" i="14"/>
  <c r="H47" i="14"/>
  <c r="G47" i="14"/>
  <c r="F47" i="14"/>
  <c r="H126" i="15"/>
  <c r="G126" i="15"/>
  <c r="F126" i="15"/>
  <c r="H120" i="15"/>
  <c r="G120" i="15"/>
  <c r="F120" i="15"/>
  <c r="H47" i="15"/>
  <c r="G47" i="15"/>
  <c r="F47" i="15"/>
  <c r="H126" i="16"/>
  <c r="G126" i="16"/>
  <c r="F126" i="16"/>
  <c r="H120" i="16"/>
  <c r="G120" i="16"/>
  <c r="F120" i="16"/>
  <c r="H47" i="16"/>
  <c r="G47" i="16"/>
  <c r="F47" i="16"/>
  <c r="H126" i="17"/>
  <c r="G126" i="17"/>
  <c r="F126" i="17"/>
  <c r="H120" i="17"/>
  <c r="G120" i="17"/>
  <c r="F120" i="17"/>
  <c r="H47" i="17"/>
  <c r="G47" i="17"/>
  <c r="F47" i="17"/>
  <c r="H126" i="18"/>
  <c r="G126" i="18"/>
  <c r="F126" i="18"/>
  <c r="H120" i="18"/>
  <c r="G120" i="18"/>
  <c r="F120" i="18"/>
  <c r="H47" i="18"/>
  <c r="G47" i="18"/>
  <c r="F47" i="18"/>
  <c r="H126" i="19"/>
  <c r="G126" i="19"/>
  <c r="F126" i="19"/>
  <c r="H120" i="19"/>
  <c r="G120" i="19"/>
  <c r="F120" i="19"/>
  <c r="H111" i="19"/>
  <c r="G111" i="19"/>
  <c r="F111" i="19"/>
  <c r="H104" i="19"/>
  <c r="G104" i="19"/>
  <c r="F104" i="19"/>
  <c r="H98" i="19"/>
  <c r="G98" i="19"/>
  <c r="F98" i="19"/>
  <c r="H90" i="19"/>
  <c r="G90" i="19"/>
  <c r="F90" i="19"/>
  <c r="H84" i="19"/>
  <c r="G84" i="19"/>
  <c r="F84" i="19"/>
  <c r="H78" i="19"/>
  <c r="G78" i="19"/>
  <c r="F78" i="19"/>
  <c r="H72" i="19"/>
  <c r="G72" i="19"/>
  <c r="F72" i="19"/>
  <c r="H66" i="19"/>
  <c r="G66" i="19"/>
  <c r="F66" i="19"/>
  <c r="H60" i="19"/>
  <c r="G60" i="19"/>
  <c r="F60" i="19"/>
  <c r="H53" i="19"/>
  <c r="G53" i="19"/>
  <c r="F53" i="19"/>
  <c r="H47" i="19"/>
  <c r="G47" i="19"/>
  <c r="F47" i="19"/>
  <c r="H126" i="20"/>
  <c r="G126" i="20"/>
  <c r="F126" i="20"/>
  <c r="H120" i="20"/>
  <c r="G120" i="20"/>
  <c r="F120" i="20"/>
  <c r="H111" i="20"/>
  <c r="G111" i="20"/>
  <c r="F111" i="20"/>
  <c r="H104" i="20"/>
  <c r="G104" i="20"/>
  <c r="F104" i="20"/>
  <c r="H98" i="20"/>
  <c r="G98" i="20"/>
  <c r="F98" i="20"/>
  <c r="H90" i="20"/>
  <c r="G90" i="20"/>
  <c r="F90" i="20"/>
  <c r="H84" i="20"/>
  <c r="G84" i="20"/>
  <c r="F84" i="20"/>
  <c r="H78" i="20"/>
  <c r="G78" i="20"/>
  <c r="F78" i="20"/>
  <c r="H72" i="20"/>
  <c r="G72" i="20"/>
  <c r="F72" i="20"/>
  <c r="H66" i="20"/>
  <c r="G66" i="20"/>
  <c r="F66" i="20"/>
  <c r="H60" i="20"/>
  <c r="G60" i="20"/>
  <c r="F60" i="20"/>
  <c r="H53" i="20"/>
  <c r="G53" i="20"/>
  <c r="F53" i="20"/>
  <c r="H47" i="20"/>
  <c r="G47" i="20"/>
  <c r="F47" i="20"/>
  <c r="H126" i="21"/>
  <c r="G126" i="21"/>
  <c r="F126" i="21"/>
  <c r="H120" i="21"/>
  <c r="G120" i="21"/>
  <c r="F120" i="21"/>
  <c r="H111" i="21"/>
  <c r="G111" i="21"/>
  <c r="F111" i="21"/>
  <c r="H104" i="21"/>
  <c r="G104" i="21"/>
  <c r="F104" i="21"/>
  <c r="H98" i="21"/>
  <c r="G98" i="21"/>
  <c r="F98" i="21"/>
  <c r="H90" i="21"/>
  <c r="G90" i="21"/>
  <c r="F90" i="21"/>
  <c r="H84" i="21"/>
  <c r="G84" i="21"/>
  <c r="F84" i="21"/>
  <c r="H78" i="21"/>
  <c r="G78" i="21"/>
  <c r="F78" i="21"/>
  <c r="H72" i="21"/>
  <c r="G72" i="21"/>
  <c r="F72" i="21"/>
  <c r="H66" i="21"/>
  <c r="G66" i="21"/>
  <c r="F66" i="21"/>
  <c r="H60" i="21"/>
  <c r="G60" i="21"/>
  <c r="F60" i="21"/>
  <c r="H53" i="21"/>
  <c r="G53" i="21"/>
  <c r="F53" i="21"/>
  <c r="H47" i="21"/>
  <c r="G47" i="21"/>
  <c r="F47" i="21"/>
  <c r="H126" i="22"/>
  <c r="G126" i="22"/>
  <c r="F126" i="22"/>
  <c r="H120" i="22"/>
  <c r="G120" i="22"/>
  <c r="F120" i="22"/>
  <c r="H111" i="22"/>
  <c r="G111" i="22"/>
  <c r="F111" i="22"/>
  <c r="H104" i="22"/>
  <c r="G104" i="22"/>
  <c r="F104" i="22"/>
  <c r="H98" i="22"/>
  <c r="G98" i="22"/>
  <c r="F98" i="22"/>
  <c r="H90" i="22"/>
  <c r="G90" i="22"/>
  <c r="F90" i="22"/>
  <c r="H84" i="22"/>
  <c r="G84" i="22"/>
  <c r="F84" i="22"/>
  <c r="H78" i="22"/>
  <c r="G78" i="22"/>
  <c r="F78" i="22"/>
  <c r="H72" i="22"/>
  <c r="G72" i="22"/>
  <c r="F72" i="22"/>
  <c r="H66" i="22"/>
  <c r="G66" i="22"/>
  <c r="F66" i="22"/>
  <c r="H60" i="22"/>
  <c r="G60" i="22"/>
  <c r="F60" i="22"/>
  <c r="H53" i="22"/>
  <c r="G53" i="22"/>
  <c r="F53" i="22"/>
  <c r="H47" i="22"/>
  <c r="G47" i="22"/>
  <c r="F47" i="22"/>
  <c r="H126" i="23"/>
  <c r="G126" i="23"/>
  <c r="F126" i="23"/>
  <c r="H120" i="23"/>
  <c r="G120" i="23"/>
  <c r="F120" i="23"/>
  <c r="H111" i="23"/>
  <c r="G111" i="23"/>
  <c r="F111" i="23"/>
  <c r="H104" i="23"/>
  <c r="G104" i="23"/>
  <c r="F104" i="23"/>
  <c r="H98" i="23"/>
  <c r="G98" i="23"/>
  <c r="F98" i="23"/>
  <c r="H90" i="23"/>
  <c r="G90" i="23"/>
  <c r="F90" i="23"/>
  <c r="H84" i="23"/>
  <c r="G84" i="23"/>
  <c r="F84" i="23"/>
  <c r="H78" i="23"/>
  <c r="G78" i="23"/>
  <c r="F78" i="23"/>
  <c r="H72" i="23"/>
  <c r="G72" i="23"/>
  <c r="F72" i="23"/>
  <c r="H66" i="23"/>
  <c r="G66" i="23"/>
  <c r="F66" i="23"/>
  <c r="H60" i="23"/>
  <c r="G60" i="23"/>
  <c r="F60" i="23"/>
  <c r="H53" i="23"/>
  <c r="G53" i="23"/>
  <c r="F53" i="23"/>
  <c r="H47" i="23"/>
  <c r="G47" i="23"/>
  <c r="F47" i="23"/>
  <c r="H126" i="24"/>
  <c r="G126" i="24"/>
  <c r="F126" i="24"/>
  <c r="H120" i="24"/>
  <c r="G120" i="24"/>
  <c r="F120" i="24"/>
  <c r="H111" i="24"/>
  <c r="G111" i="24"/>
  <c r="F111" i="24"/>
  <c r="H104" i="24"/>
  <c r="G104" i="24"/>
  <c r="F104" i="24"/>
  <c r="H98" i="24"/>
  <c r="G98" i="24"/>
  <c r="F98" i="24"/>
  <c r="H90" i="24"/>
  <c r="G90" i="24"/>
  <c r="F90" i="24"/>
  <c r="H84" i="24"/>
  <c r="G84" i="24"/>
  <c r="F84" i="24"/>
  <c r="H78" i="24"/>
  <c r="G78" i="24"/>
  <c r="F78" i="24"/>
  <c r="H72" i="24"/>
  <c r="G72" i="24"/>
  <c r="F72" i="24"/>
  <c r="H66" i="24"/>
  <c r="G66" i="24"/>
  <c r="F66" i="24"/>
  <c r="H60" i="24"/>
  <c r="G60" i="24"/>
  <c r="F60" i="24"/>
  <c r="H53" i="24"/>
  <c r="G53" i="24"/>
  <c r="F53" i="24"/>
  <c r="H47" i="24"/>
  <c r="G47" i="24"/>
  <c r="F47" i="24"/>
  <c r="H126" i="25"/>
  <c r="G126" i="25"/>
  <c r="F126" i="25"/>
  <c r="H120" i="25"/>
  <c r="G120" i="25"/>
  <c r="F120" i="25"/>
  <c r="H111" i="25"/>
  <c r="G111" i="25"/>
  <c r="F111" i="25"/>
  <c r="H104" i="25"/>
  <c r="G104" i="25"/>
  <c r="F104" i="25"/>
  <c r="H98" i="25"/>
  <c r="G98" i="25"/>
  <c r="F98" i="25"/>
  <c r="H90" i="25"/>
  <c r="G90" i="25"/>
  <c r="F90" i="25"/>
  <c r="H84" i="25"/>
  <c r="G84" i="25"/>
  <c r="F84" i="25"/>
  <c r="H78" i="25"/>
  <c r="G78" i="25"/>
  <c r="F78" i="25"/>
  <c r="H72" i="25"/>
  <c r="G72" i="25"/>
  <c r="F72" i="25"/>
  <c r="H66" i="25"/>
  <c r="G66" i="25"/>
  <c r="F66" i="25"/>
  <c r="H60" i="25"/>
  <c r="G60" i="25"/>
  <c r="F60" i="25"/>
  <c r="H53" i="25"/>
  <c r="G53" i="25"/>
  <c r="F53" i="25"/>
  <c r="H47" i="25"/>
  <c r="G47" i="25"/>
  <c r="F47" i="25"/>
  <c r="H126" i="26"/>
  <c r="G126" i="26"/>
  <c r="F126" i="26"/>
  <c r="H120" i="26"/>
  <c r="G120" i="26"/>
  <c r="F120" i="26"/>
  <c r="H111" i="26"/>
  <c r="G111" i="26"/>
  <c r="F111" i="26"/>
  <c r="H104" i="26"/>
  <c r="G104" i="26"/>
  <c r="F104" i="26"/>
  <c r="H98" i="26"/>
  <c r="G98" i="26"/>
  <c r="F98" i="26"/>
  <c r="H90" i="26"/>
  <c r="G90" i="26"/>
  <c r="F90" i="26"/>
  <c r="H84" i="26"/>
  <c r="G84" i="26"/>
  <c r="F84" i="26"/>
  <c r="H78" i="26"/>
  <c r="G78" i="26"/>
  <c r="F78" i="26"/>
  <c r="H72" i="26"/>
  <c r="G72" i="26"/>
  <c r="F72" i="26"/>
  <c r="H66" i="26"/>
  <c r="G66" i="26"/>
  <c r="F66" i="26"/>
  <c r="H60" i="26"/>
  <c r="G60" i="26"/>
  <c r="F60" i="26"/>
  <c r="H53" i="26"/>
  <c r="G53" i="26"/>
  <c r="F53" i="26"/>
  <c r="H47" i="26"/>
  <c r="G47" i="26"/>
  <c r="F47" i="26"/>
  <c r="H126" i="27"/>
  <c r="G126" i="27"/>
  <c r="F126" i="27"/>
  <c r="H120" i="27"/>
  <c r="G120" i="27"/>
  <c r="F120" i="27"/>
  <c r="H111" i="27"/>
  <c r="G111" i="27"/>
  <c r="F111" i="27"/>
  <c r="H104" i="27"/>
  <c r="G104" i="27"/>
  <c r="F104" i="27"/>
  <c r="H98" i="27"/>
  <c r="G98" i="27"/>
  <c r="F98" i="27"/>
  <c r="H90" i="27"/>
  <c r="G90" i="27"/>
  <c r="F90" i="27"/>
  <c r="H84" i="27"/>
  <c r="G84" i="27"/>
  <c r="F84" i="27"/>
  <c r="H78" i="27"/>
  <c r="G78" i="27"/>
  <c r="F78" i="27"/>
  <c r="H72" i="27"/>
  <c r="G72" i="27"/>
  <c r="F72" i="27"/>
  <c r="H66" i="27"/>
  <c r="G66" i="27"/>
  <c r="F66" i="27"/>
  <c r="H60" i="27"/>
  <c r="G60" i="27"/>
  <c r="F60" i="27"/>
  <c r="H53" i="27"/>
  <c r="G53" i="27"/>
  <c r="F53" i="27"/>
  <c r="H47" i="27"/>
  <c r="G47" i="27"/>
  <c r="F47" i="27"/>
  <c r="H126" i="28"/>
  <c r="G126" i="28"/>
  <c r="F126" i="28"/>
  <c r="H120" i="28"/>
  <c r="G120" i="28"/>
  <c r="F120" i="28"/>
  <c r="H111" i="28"/>
  <c r="G111" i="28"/>
  <c r="F111" i="28"/>
  <c r="H104" i="28"/>
  <c r="G104" i="28"/>
  <c r="F104" i="28"/>
  <c r="H98" i="28"/>
  <c r="G98" i="28"/>
  <c r="F98" i="28"/>
  <c r="H90" i="28"/>
  <c r="G90" i="28"/>
  <c r="F90" i="28"/>
  <c r="H84" i="28"/>
  <c r="G84" i="28"/>
  <c r="F84" i="28"/>
  <c r="H78" i="28"/>
  <c r="G78" i="28"/>
  <c r="F78" i="28"/>
  <c r="H72" i="28"/>
  <c r="G72" i="28"/>
  <c r="F72" i="28"/>
  <c r="H66" i="28"/>
  <c r="G66" i="28"/>
  <c r="F66" i="28"/>
  <c r="H60" i="28"/>
  <c r="G60" i="28"/>
  <c r="F60" i="28"/>
  <c r="H53" i="28"/>
  <c r="G53" i="28"/>
  <c r="F53" i="28"/>
  <c r="H47" i="28"/>
  <c r="G47" i="28"/>
  <c r="F47" i="28"/>
  <c r="H126" i="29"/>
  <c r="G126" i="29"/>
  <c r="F126" i="29"/>
  <c r="H120" i="29"/>
  <c r="G120" i="29"/>
  <c r="F120" i="29"/>
  <c r="H111" i="29"/>
  <c r="G111" i="29"/>
  <c r="F111" i="29"/>
  <c r="H104" i="29"/>
  <c r="G104" i="29"/>
  <c r="F104" i="29"/>
  <c r="H98" i="29"/>
  <c r="G98" i="29"/>
  <c r="F98" i="29"/>
  <c r="H90" i="29"/>
  <c r="G90" i="29"/>
  <c r="F90" i="29"/>
  <c r="H84" i="29"/>
  <c r="G84" i="29"/>
  <c r="F84" i="29"/>
  <c r="H78" i="29"/>
  <c r="G78" i="29"/>
  <c r="F78" i="29"/>
  <c r="H72" i="29"/>
  <c r="G72" i="29"/>
  <c r="F72" i="29"/>
  <c r="H66" i="29"/>
  <c r="G66" i="29"/>
  <c r="F66" i="29"/>
  <c r="H60" i="29"/>
  <c r="G60" i="29"/>
  <c r="F60" i="29"/>
  <c r="H53" i="29"/>
  <c r="G53" i="29"/>
  <c r="F53" i="29"/>
  <c r="H47" i="29"/>
  <c r="G47" i="29"/>
  <c r="F47" i="29"/>
  <c r="H126" i="30"/>
  <c r="G126" i="30"/>
  <c r="F126" i="30"/>
  <c r="H120" i="30"/>
  <c r="G120" i="30"/>
  <c r="F120" i="30"/>
  <c r="H111" i="30"/>
  <c r="G111" i="30"/>
  <c r="F111" i="30"/>
  <c r="H104" i="30"/>
  <c r="G104" i="30"/>
  <c r="F104" i="30"/>
  <c r="H98" i="30"/>
  <c r="G98" i="30"/>
  <c r="F98" i="30"/>
  <c r="H90" i="30"/>
  <c r="G90" i="30"/>
  <c r="F90" i="30"/>
  <c r="H84" i="30"/>
  <c r="G84" i="30"/>
  <c r="F84" i="30"/>
  <c r="H78" i="30"/>
  <c r="G78" i="30"/>
  <c r="F78" i="30"/>
  <c r="H72" i="30"/>
  <c r="G72" i="30"/>
  <c r="F72" i="30"/>
  <c r="H66" i="30"/>
  <c r="G66" i="30"/>
  <c r="F66" i="30"/>
  <c r="H60" i="30"/>
  <c r="G60" i="30"/>
  <c r="F60" i="30"/>
  <c r="H53" i="30"/>
  <c r="G53" i="30"/>
  <c r="F53" i="30"/>
  <c r="H47" i="30"/>
  <c r="G47" i="30"/>
  <c r="F47" i="30"/>
  <c r="H126" i="2"/>
  <c r="G126" i="2"/>
  <c r="F126" i="2"/>
  <c r="H120" i="2"/>
  <c r="G120" i="2"/>
  <c r="F120" i="2"/>
  <c r="H111" i="2"/>
  <c r="G111" i="2"/>
  <c r="F111" i="2"/>
  <c r="H104" i="2"/>
  <c r="G104" i="2"/>
  <c r="F104" i="2"/>
  <c r="H98" i="2"/>
  <c r="G98" i="2"/>
  <c r="F98" i="2"/>
  <c r="H90" i="2"/>
  <c r="G90" i="2"/>
  <c r="F90" i="2"/>
  <c r="H84" i="2"/>
  <c r="G84" i="2"/>
  <c r="F84" i="2"/>
  <c r="H78" i="2"/>
  <c r="G78" i="2"/>
  <c r="F78" i="2"/>
  <c r="H72" i="2"/>
  <c r="G72" i="2"/>
  <c r="F72" i="2"/>
  <c r="H66" i="2"/>
  <c r="G66" i="2"/>
  <c r="F66" i="2"/>
  <c r="H60" i="2"/>
  <c r="G60" i="2"/>
  <c r="F60" i="2"/>
  <c r="H53" i="2"/>
  <c r="G53" i="2"/>
  <c r="F53" i="2"/>
  <c r="H47" i="2"/>
  <c r="G47" i="2"/>
  <c r="F47" i="2"/>
  <c r="H40" i="31"/>
  <c r="H39" i="31" s="1"/>
  <c r="G40" i="31"/>
  <c r="F40" i="31"/>
  <c r="F39" i="31" s="1"/>
  <c r="H38" i="31"/>
  <c r="G38" i="31"/>
  <c r="F38" i="31"/>
  <c r="H37" i="31"/>
  <c r="G37" i="31"/>
  <c r="F37" i="31"/>
  <c r="H36" i="31"/>
  <c r="G36" i="31"/>
  <c r="F36" i="31"/>
  <c r="H35" i="31"/>
  <c r="G35" i="31"/>
  <c r="F35" i="31"/>
  <c r="H34" i="31"/>
  <c r="G34" i="31"/>
  <c r="F34" i="31"/>
  <c r="H33" i="31"/>
  <c r="G33" i="31"/>
  <c r="F33" i="31"/>
  <c r="H29" i="31"/>
  <c r="G29" i="31"/>
  <c r="F29" i="31"/>
  <c r="H28" i="31"/>
  <c r="G28" i="31"/>
  <c r="F28" i="31"/>
  <c r="H27" i="31"/>
  <c r="G27" i="31"/>
  <c r="F27" i="31"/>
  <c r="H26" i="31"/>
  <c r="G26" i="31"/>
  <c r="F26" i="31"/>
  <c r="H25" i="31"/>
  <c r="G25" i="31"/>
  <c r="F25" i="31"/>
  <c r="H24" i="31"/>
  <c r="G24" i="31"/>
  <c r="F24" i="31"/>
  <c r="H23" i="31"/>
  <c r="G23" i="31"/>
  <c r="F23" i="31"/>
  <c r="H22" i="31"/>
  <c r="G22" i="31"/>
  <c r="F22" i="31"/>
  <c r="H21" i="31"/>
  <c r="G21" i="31"/>
  <c r="F21" i="31"/>
  <c r="H19" i="31"/>
  <c r="G19" i="31"/>
  <c r="F19" i="31"/>
  <c r="H18" i="31"/>
  <c r="G18" i="31"/>
  <c r="F18" i="31"/>
  <c r="H17" i="31"/>
  <c r="G17" i="31"/>
  <c r="F17" i="31"/>
  <c r="H16" i="31"/>
  <c r="G16" i="31"/>
  <c r="F16" i="31"/>
  <c r="H15" i="31"/>
  <c r="G15" i="31"/>
  <c r="F15" i="31"/>
  <c r="H14" i="31"/>
  <c r="G14" i="31"/>
  <c r="F14" i="31"/>
  <c r="H13" i="31"/>
  <c r="G13" i="31"/>
  <c r="F13" i="31"/>
  <c r="H12" i="31"/>
  <c r="G12" i="31"/>
  <c r="F12" i="31"/>
  <c r="H11" i="31"/>
  <c r="G11" i="31"/>
  <c r="F11" i="31"/>
  <c r="H10" i="31"/>
  <c r="G10" i="31"/>
  <c r="F10" i="31"/>
  <c r="H9" i="31"/>
  <c r="G9" i="31"/>
  <c r="F9" i="31"/>
  <c r="H8" i="31"/>
  <c r="G8" i="31"/>
  <c r="F8" i="31"/>
  <c r="H6" i="31"/>
  <c r="G6" i="31"/>
  <c r="F6" i="31"/>
  <c r="G5" i="31"/>
  <c r="H5" i="31"/>
  <c r="F5" i="31"/>
  <c r="G39" i="31"/>
  <c r="H66" i="31" l="1"/>
  <c r="G78" i="31"/>
  <c r="F84" i="31"/>
  <c r="G66" i="31"/>
  <c r="G53" i="31"/>
  <c r="H78" i="31"/>
  <c r="F78" i="31"/>
  <c r="H111" i="31"/>
  <c r="H90" i="31"/>
  <c r="H53" i="31"/>
  <c r="G111" i="31"/>
  <c r="G84" i="31"/>
  <c r="F111" i="31"/>
  <c r="H104" i="31"/>
  <c r="F66" i="31"/>
  <c r="F53" i="31"/>
  <c r="G104" i="31"/>
  <c r="F104" i="31"/>
  <c r="G90" i="31"/>
  <c r="F90" i="31"/>
  <c r="G32" i="31"/>
  <c r="G41" i="31" s="1"/>
  <c r="G7" i="31"/>
  <c r="G20" i="31"/>
  <c r="G30" i="31" s="1"/>
  <c r="F20" i="31"/>
  <c r="H32" i="31"/>
  <c r="H41" i="31" s="1"/>
  <c r="F7" i="31"/>
  <c r="H20" i="31"/>
  <c r="H7" i="31"/>
  <c r="F32" i="31"/>
  <c r="F41" i="31" s="1"/>
  <c r="H30" i="31" l="1"/>
  <c r="H42" i="31" s="1"/>
  <c r="F30" i="31"/>
  <c r="F42" i="31" s="1"/>
  <c r="G42" i="31"/>
  <c r="H45" i="16"/>
  <c r="H126" i="1"/>
  <c r="G126" i="1"/>
  <c r="F126" i="1"/>
  <c r="H120" i="1"/>
  <c r="G120" i="1"/>
  <c r="F120" i="1"/>
  <c r="H47" i="1"/>
  <c r="H131" i="1" s="1"/>
  <c r="G47" i="1"/>
  <c r="G131" i="1" s="1"/>
  <c r="F47" i="1"/>
  <c r="F131" i="1" s="1"/>
  <c r="H41" i="4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G41" i="22" s="1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G32" i="4"/>
  <c r="G41" i="4" s="1"/>
  <c r="F32" i="4"/>
  <c r="F41" i="4" s="1"/>
  <c r="H32" i="5"/>
  <c r="H41" i="5" s="1"/>
  <c r="G32" i="5"/>
  <c r="G41" i="5" s="1"/>
  <c r="F32" i="5"/>
  <c r="F41" i="5" s="1"/>
  <c r="F42" i="5" s="1"/>
  <c r="H32" i="6"/>
  <c r="G32" i="6"/>
  <c r="F32" i="6"/>
  <c r="F41" i="6" s="1"/>
  <c r="H32" i="7"/>
  <c r="G32" i="7"/>
  <c r="F32" i="7"/>
  <c r="F41" i="7" s="1"/>
  <c r="H32" i="8"/>
  <c r="H41" i="8" s="1"/>
  <c r="G32" i="8"/>
  <c r="G41" i="8" s="1"/>
  <c r="F32" i="8"/>
  <c r="F41" i="8" s="1"/>
  <c r="H32" i="9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F32" i="11"/>
  <c r="H32" i="12"/>
  <c r="H41" i="12" s="1"/>
  <c r="G32" i="12"/>
  <c r="F32" i="12"/>
  <c r="H32" i="13"/>
  <c r="H41" i="13" s="1"/>
  <c r="G32" i="13"/>
  <c r="G41" i="13" s="1"/>
  <c r="F32" i="13"/>
  <c r="H32" i="14"/>
  <c r="G32" i="14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H32" i="17"/>
  <c r="H41" i="17" s="1"/>
  <c r="G32" i="17"/>
  <c r="G41" i="17" s="1"/>
  <c r="F32" i="17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F32" i="20"/>
  <c r="H32" i="21"/>
  <c r="G32" i="21"/>
  <c r="G41" i="21" s="1"/>
  <c r="F32" i="21"/>
  <c r="F41" i="21" s="1"/>
  <c r="H32" i="22"/>
  <c r="G32" i="22"/>
  <c r="F32" i="22"/>
  <c r="F41" i="22" s="1"/>
  <c r="H32" i="23"/>
  <c r="G32" i="23"/>
  <c r="F32" i="23"/>
  <c r="H32" i="24"/>
  <c r="H41" i="24" s="1"/>
  <c r="G32" i="24"/>
  <c r="G41" i="24" s="1"/>
  <c r="F32" i="24"/>
  <c r="F41" i="24" s="1"/>
  <c r="H32" i="25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F32" i="27"/>
  <c r="H32" i="28"/>
  <c r="H41" i="28" s="1"/>
  <c r="G32" i="28"/>
  <c r="F32" i="28"/>
  <c r="F41" i="28" s="1"/>
  <c r="H32" i="29"/>
  <c r="H41" i="29" s="1"/>
  <c r="G32" i="29"/>
  <c r="G41" i="29" s="1"/>
  <c r="F32" i="29"/>
  <c r="F41" i="29" s="1"/>
  <c r="F42" i="29" s="1"/>
  <c r="H32" i="30"/>
  <c r="H41" i="30" s="1"/>
  <c r="G32" i="30"/>
  <c r="F32" i="30"/>
  <c r="H32" i="1"/>
  <c r="G32" i="1"/>
  <c r="F32" i="1"/>
  <c r="G30" i="2"/>
  <c r="F30" i="10"/>
  <c r="H30" i="16"/>
  <c r="G30" i="18"/>
  <c r="H30" i="29"/>
  <c r="H20" i="2"/>
  <c r="H30" i="2" s="1"/>
  <c r="G20" i="2"/>
  <c r="F20" i="2"/>
  <c r="H20" i="3"/>
  <c r="G20" i="3"/>
  <c r="F20" i="3"/>
  <c r="H20" i="4"/>
  <c r="G20" i="4"/>
  <c r="F20" i="4"/>
  <c r="F30" i="4" s="1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H30" i="10" s="1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H30" i="26" s="1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1"/>
  <c r="G20" i="1"/>
  <c r="F20" i="1"/>
  <c r="H7" i="2"/>
  <c r="G7" i="2"/>
  <c r="F7" i="2"/>
  <c r="F30" i="2" s="1"/>
  <c r="H7" i="3"/>
  <c r="H30" i="3" s="1"/>
  <c r="G7" i="3"/>
  <c r="G30" i="3" s="1"/>
  <c r="F7" i="3"/>
  <c r="H7" i="4"/>
  <c r="H30" i="4" s="1"/>
  <c r="G7" i="4"/>
  <c r="F7" i="4"/>
  <c r="H7" i="5"/>
  <c r="H30" i="5" s="1"/>
  <c r="G7" i="5"/>
  <c r="G30" i="5" s="1"/>
  <c r="F7" i="5"/>
  <c r="F30" i="5" s="1"/>
  <c r="H7" i="6"/>
  <c r="H30" i="6" s="1"/>
  <c r="G7" i="6"/>
  <c r="F7" i="6"/>
  <c r="F30" i="6" s="1"/>
  <c r="F42" i="6" s="1"/>
  <c r="H7" i="7"/>
  <c r="G7" i="7"/>
  <c r="F7" i="7"/>
  <c r="H7" i="8"/>
  <c r="H30" i="8" s="1"/>
  <c r="G7" i="8"/>
  <c r="G30" i="8" s="1"/>
  <c r="F7" i="8"/>
  <c r="F30" i="8" s="1"/>
  <c r="H7" i="9"/>
  <c r="H30" i="9" s="1"/>
  <c r="G7" i="9"/>
  <c r="F7" i="9"/>
  <c r="F30" i="9" s="1"/>
  <c r="H7" i="10"/>
  <c r="G7" i="10"/>
  <c r="G30" i="10" s="1"/>
  <c r="F7" i="10"/>
  <c r="H7" i="11"/>
  <c r="H30" i="11" s="1"/>
  <c r="G7" i="11"/>
  <c r="G30" i="11" s="1"/>
  <c r="F7" i="11"/>
  <c r="F30" i="11" s="1"/>
  <c r="H7" i="12"/>
  <c r="H30" i="12" s="1"/>
  <c r="G7" i="12"/>
  <c r="G30" i="12" s="1"/>
  <c r="F7" i="12"/>
  <c r="F30" i="12" s="1"/>
  <c r="H7" i="13"/>
  <c r="H30" i="13" s="1"/>
  <c r="G7" i="13"/>
  <c r="F7" i="13"/>
  <c r="F30" i="13" s="1"/>
  <c r="H7" i="14"/>
  <c r="H30" i="14" s="1"/>
  <c r="G7" i="14"/>
  <c r="G30" i="14" s="1"/>
  <c r="F7" i="14"/>
  <c r="F30" i="14" s="1"/>
  <c r="H7" i="15"/>
  <c r="H30" i="15" s="1"/>
  <c r="G7" i="15"/>
  <c r="F7" i="15"/>
  <c r="H7" i="16"/>
  <c r="G7" i="16"/>
  <c r="G30" i="16" s="1"/>
  <c r="F7" i="16"/>
  <c r="F30" i="16" s="1"/>
  <c r="H7" i="17"/>
  <c r="H30" i="17" s="1"/>
  <c r="G7" i="17"/>
  <c r="G30" i="17" s="1"/>
  <c r="F7" i="17"/>
  <c r="F30" i="17" s="1"/>
  <c r="H7" i="18"/>
  <c r="H30" i="18" s="1"/>
  <c r="G7" i="18"/>
  <c r="F7" i="18"/>
  <c r="F30" i="18" s="1"/>
  <c r="H7" i="19"/>
  <c r="H30" i="19" s="1"/>
  <c r="G7" i="19"/>
  <c r="G30" i="19" s="1"/>
  <c r="F7" i="19"/>
  <c r="F30" i="19" s="1"/>
  <c r="H7" i="20"/>
  <c r="H30" i="20" s="1"/>
  <c r="G7" i="20"/>
  <c r="F7" i="20"/>
  <c r="H7" i="21"/>
  <c r="H30" i="21" s="1"/>
  <c r="G7" i="21"/>
  <c r="F7" i="21"/>
  <c r="F30" i="21" s="1"/>
  <c r="H7" i="22"/>
  <c r="H30" i="22" s="1"/>
  <c r="G7" i="22"/>
  <c r="G30" i="22" s="1"/>
  <c r="F7" i="22"/>
  <c r="F30" i="22" s="1"/>
  <c r="F42" i="22" s="1"/>
  <c r="H7" i="23"/>
  <c r="G7" i="23"/>
  <c r="F7" i="23"/>
  <c r="H7" i="24"/>
  <c r="H30" i="24" s="1"/>
  <c r="G7" i="24"/>
  <c r="G30" i="24" s="1"/>
  <c r="F7" i="24"/>
  <c r="F30" i="24" s="1"/>
  <c r="H7" i="25"/>
  <c r="H30" i="25" s="1"/>
  <c r="G7" i="25"/>
  <c r="G30" i="25" s="1"/>
  <c r="F7" i="25"/>
  <c r="F30" i="25" s="1"/>
  <c r="H7" i="26"/>
  <c r="G7" i="26"/>
  <c r="G30" i="26" s="1"/>
  <c r="F7" i="26"/>
  <c r="F30" i="26" s="1"/>
  <c r="H7" i="27"/>
  <c r="H30" i="27" s="1"/>
  <c r="G7" i="27"/>
  <c r="G30" i="27" s="1"/>
  <c r="F7" i="27"/>
  <c r="F30" i="27" s="1"/>
  <c r="H7" i="28"/>
  <c r="H30" i="28" s="1"/>
  <c r="G7" i="28"/>
  <c r="G30" i="28" s="1"/>
  <c r="F7" i="28"/>
  <c r="F30" i="28" s="1"/>
  <c r="F42" i="28" s="1"/>
  <c r="H7" i="29"/>
  <c r="G7" i="29"/>
  <c r="G30" i="29" s="1"/>
  <c r="F7" i="29"/>
  <c r="F30" i="29" s="1"/>
  <c r="H7" i="30"/>
  <c r="H30" i="30" s="1"/>
  <c r="G7" i="30"/>
  <c r="G30" i="30" s="1"/>
  <c r="F7" i="30"/>
  <c r="F30" i="30" s="1"/>
  <c r="H7" i="1"/>
  <c r="G7" i="1"/>
  <c r="F7" i="1"/>
  <c r="G41" i="20" l="1"/>
  <c r="F30" i="20"/>
  <c r="G30" i="20"/>
  <c r="F41" i="20"/>
  <c r="H45" i="1"/>
  <c r="G45" i="1"/>
  <c r="F30" i="1"/>
  <c r="F45" i="1"/>
  <c r="G30" i="1"/>
  <c r="F30" i="23"/>
  <c r="F41" i="23"/>
  <c r="F42" i="23" s="1"/>
  <c r="G41" i="23"/>
  <c r="H30" i="23"/>
  <c r="F41" i="1"/>
  <c r="H30" i="1"/>
  <c r="G41" i="1"/>
  <c r="H41" i="1"/>
  <c r="G30" i="23"/>
  <c r="G30" i="21"/>
  <c r="G42" i="21" s="1"/>
  <c r="F42" i="21"/>
  <c r="H41" i="21"/>
  <c r="F30" i="15"/>
  <c r="F42" i="15" s="1"/>
  <c r="G30" i="15"/>
  <c r="G42" i="15" s="1"/>
  <c r="G41" i="14"/>
  <c r="H41" i="14"/>
  <c r="H42" i="14" s="1"/>
  <c r="G30" i="13"/>
  <c r="H42" i="13"/>
  <c r="F41" i="13"/>
  <c r="F42" i="13" s="1"/>
  <c r="F41" i="12"/>
  <c r="G41" i="7"/>
  <c r="F30" i="7"/>
  <c r="G30" i="7"/>
  <c r="G42" i="7" s="1"/>
  <c r="H45" i="30"/>
  <c r="H45" i="18"/>
  <c r="F45" i="21"/>
  <c r="G42" i="29"/>
  <c r="F42" i="16"/>
  <c r="G41" i="28"/>
  <c r="H41" i="23"/>
  <c r="F41" i="17"/>
  <c r="F42" i="17" s="1"/>
  <c r="G41" i="12"/>
  <c r="H41" i="7"/>
  <c r="H42" i="7" s="1"/>
  <c r="F45" i="25"/>
  <c r="F45" i="23"/>
  <c r="F45" i="17"/>
  <c r="F45" i="5"/>
  <c r="G45" i="4"/>
  <c r="H41" i="25"/>
  <c r="H42" i="29"/>
  <c r="G42" i="18"/>
  <c r="F42" i="7"/>
  <c r="G42" i="20"/>
  <c r="H42" i="15"/>
  <c r="H30" i="7"/>
  <c r="G30" i="4"/>
  <c r="G42" i="4" s="1"/>
  <c r="H45" i="26"/>
  <c r="H45" i="22"/>
  <c r="H45" i="6"/>
  <c r="H45" i="27"/>
  <c r="H45" i="10"/>
  <c r="F42" i="14"/>
  <c r="G42" i="13"/>
  <c r="H42" i="25"/>
  <c r="H42" i="17"/>
  <c r="H42" i="9"/>
  <c r="G30" i="6"/>
  <c r="F30" i="3"/>
  <c r="H42" i="30"/>
  <c r="F41" i="30"/>
  <c r="F45" i="29"/>
  <c r="F45" i="13"/>
  <c r="F45" i="11"/>
  <c r="F41" i="11"/>
  <c r="F42" i="11" s="1"/>
  <c r="H41" i="9"/>
  <c r="G41" i="6"/>
  <c r="F45" i="14"/>
  <c r="G30" i="9"/>
  <c r="G41" i="30"/>
  <c r="F42" i="26"/>
  <c r="H42" i="24"/>
  <c r="H42" i="16"/>
  <c r="F42" i="10"/>
  <c r="H42" i="8"/>
  <c r="G42" i="5"/>
  <c r="F42" i="2"/>
  <c r="G41" i="27"/>
  <c r="G42" i="27" s="1"/>
  <c r="H41" i="22"/>
  <c r="H42" i="22" s="1"/>
  <c r="F41" i="16"/>
  <c r="G41" i="11"/>
  <c r="G42" i="11" s="1"/>
  <c r="H41" i="6"/>
  <c r="G45" i="18"/>
  <c r="F41" i="27"/>
  <c r="G42" i="2"/>
  <c r="G42" i="26"/>
  <c r="G42" i="10"/>
  <c r="H42" i="26"/>
  <c r="H42" i="18"/>
  <c r="H42" i="10"/>
  <c r="H42" i="2"/>
  <c r="G45" i="23"/>
  <c r="H45" i="13"/>
  <c r="H45" i="29"/>
  <c r="G45" i="29"/>
  <c r="G45" i="28"/>
  <c r="F45" i="26"/>
  <c r="H45" i="20"/>
  <c r="G45" i="19"/>
  <c r="F45" i="16"/>
  <c r="G45" i="10"/>
  <c r="H45" i="9"/>
  <c r="G45" i="9"/>
  <c r="F45" i="9"/>
  <c r="F45" i="6"/>
  <c r="H45" i="2"/>
  <c r="G45" i="17"/>
  <c r="F45" i="7"/>
  <c r="F45" i="10"/>
  <c r="G45" i="16"/>
  <c r="F45" i="12"/>
  <c r="G45" i="6"/>
  <c r="F45" i="2"/>
  <c r="F45" i="27"/>
  <c r="H45" i="17"/>
  <c r="H45" i="23"/>
  <c r="F45" i="28"/>
  <c r="G45" i="25"/>
  <c r="G45" i="24"/>
  <c r="F45" i="22"/>
  <c r="F45" i="19"/>
  <c r="G45" i="15"/>
  <c r="G45" i="12"/>
  <c r="F45" i="8"/>
  <c r="H45" i="5"/>
  <c r="G45" i="5"/>
  <c r="G45" i="2"/>
  <c r="H45" i="7"/>
  <c r="H45" i="24"/>
  <c r="F45" i="20"/>
  <c r="G45" i="14"/>
  <c r="H45" i="4"/>
  <c r="G45" i="3"/>
  <c r="G45" i="30"/>
  <c r="G45" i="13"/>
  <c r="H45" i="3"/>
  <c r="G45" i="26"/>
  <c r="H45" i="28"/>
  <c r="H45" i="25"/>
  <c r="G45" i="22"/>
  <c r="H45" i="15"/>
  <c r="H45" i="12"/>
  <c r="G45" i="11"/>
  <c r="G45" i="8"/>
  <c r="F45" i="30"/>
  <c r="G45" i="27"/>
  <c r="F45" i="24"/>
  <c r="H45" i="21"/>
  <c r="G45" i="21"/>
  <c r="G45" i="20"/>
  <c r="F45" i="18"/>
  <c r="F45" i="15"/>
  <c r="H45" i="14"/>
  <c r="H45" i="11"/>
  <c r="H45" i="8"/>
  <c r="G45" i="7"/>
  <c r="F45" i="4"/>
  <c r="G42" i="3"/>
  <c r="F42" i="27"/>
  <c r="G42" i="8"/>
  <c r="F42" i="8"/>
  <c r="G42" i="22"/>
  <c r="H42" i="27"/>
  <c r="G42" i="19"/>
  <c r="G42" i="30"/>
  <c r="G42" i="6"/>
  <c r="G42" i="24"/>
  <c r="H42" i="11"/>
  <c r="F42" i="20"/>
  <c r="F42" i="24"/>
  <c r="G42" i="16"/>
  <c r="H42" i="3"/>
  <c r="H42" i="6"/>
  <c r="H42" i="21"/>
  <c r="G42" i="28"/>
  <c r="G42" i="12"/>
  <c r="F42" i="18"/>
  <c r="F42" i="12"/>
  <c r="H42" i="5"/>
  <c r="H42" i="28"/>
  <c r="G42" i="25"/>
  <c r="G42" i="17"/>
  <c r="H42" i="12"/>
  <c r="G42" i="9"/>
  <c r="H42" i="19"/>
  <c r="F42" i="30"/>
  <c r="F42" i="4"/>
  <c r="F42" i="19"/>
  <c r="G42" i="14"/>
  <c r="F42" i="3"/>
  <c r="F42" i="25"/>
  <c r="F42" i="9"/>
  <c r="H42" i="20"/>
  <c r="H42" i="4"/>
  <c r="H45" i="19"/>
  <c r="F45" i="31" l="1"/>
  <c r="G42" i="1"/>
  <c r="H42" i="1"/>
  <c r="F42" i="1"/>
  <c r="H45" i="31"/>
  <c r="G45" i="31"/>
  <c r="H42" i="23"/>
  <c r="G42" i="23"/>
</calcChain>
</file>

<file path=xl/sharedStrings.xml><?xml version="1.0" encoding="utf-8"?>
<sst xmlns="http://schemas.openxmlformats.org/spreadsheetml/2006/main" count="3163" uniqueCount="120">
  <si>
    <t>LOCAL GOVERNMENT MTEF ALLOCATIONS: 2024/25 - 2026/27</t>
  </si>
  <si>
    <t/>
  </si>
  <si>
    <t xml:space="preserve">
A CPT    Cape Town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</si>
  <si>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</si>
  <si>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</si>
  <si>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</si>
  <si>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</si>
  <si>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</si>
  <si>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</si>
  <si>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</si>
  <si>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</si>
  <si>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</si>
  <si>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</si>
  <si>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</si>
  <si>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</si>
  <si>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</si>
  <si>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</si>
  <si>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</si>
  <si>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</si>
  <si>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</si>
  <si>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</si>
  <si>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</si>
  <si>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</si>
  <si>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</si>
  <si>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</si>
  <si>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</si>
  <si>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</si>
  <si>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</si>
  <si>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</si>
  <si>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</si>
  <si>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</si>
  <si>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</si>
  <si>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</si>
  <si>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</si>
  <si>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</si>
  <si>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</si>
  <si>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</si>
  <si>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</si>
  <si>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</si>
  <si>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</si>
  <si>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</si>
  <si>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DC1    West Coast</t>
  </si>
  <si>
    <t xml:space="preserve">
C DC2    Cape Winelands DM</t>
  </si>
  <si>
    <t xml:space="preserve">
C DC3    Overberg</t>
  </si>
  <si>
    <t xml:space="preserve">
C DC4    Garden Route</t>
  </si>
  <si>
    <t xml:space="preserve">
C DC5    Central Karoo</t>
  </si>
  <si>
    <t xml:space="preserve">
B WC011  Matzikama</t>
  </si>
  <si>
    <t xml:space="preserve">
B WC012  Cederberg</t>
  </si>
  <si>
    <t xml:space="preserve">
B WC013  Bergrivier</t>
  </si>
  <si>
    <t xml:space="preserve">
B WC014  Saldanha Bay</t>
  </si>
  <si>
    <t xml:space="preserve">
B WC015  Swartland</t>
  </si>
  <si>
    <t xml:space="preserve">
B WC022  Witzenberg</t>
  </si>
  <si>
    <t xml:space="preserve">
B WC023  Drakenstein</t>
  </si>
  <si>
    <t xml:space="preserve">
B WC024  Stellenbosch</t>
  </si>
  <si>
    <t xml:space="preserve">
B WC025  Breede Valley</t>
  </si>
  <si>
    <t xml:space="preserve">
B WC026  Langeberg</t>
  </si>
  <si>
    <t xml:space="preserve">
B WC031  Theewaterskloof</t>
  </si>
  <si>
    <t xml:space="preserve">
B WC032  Overstrand</t>
  </si>
  <si>
    <t xml:space="preserve">
B WC033  Cape Agulhas</t>
  </si>
  <si>
    <t xml:space="preserve">
B WC034  Swellendam</t>
  </si>
  <si>
    <t xml:space="preserve">
B WC041  Kannaland</t>
  </si>
  <si>
    <t xml:space="preserve">
B WC042  Hessequa</t>
  </si>
  <si>
    <t xml:space="preserve">
B WC043  Mossel Bay</t>
  </si>
  <si>
    <t xml:space="preserve">
B WC044  George</t>
  </si>
  <si>
    <t xml:space="preserve">
B WC045  Oudtshoorn</t>
  </si>
  <si>
    <t xml:space="preserve">
B WC047  Bitou</t>
  </si>
  <si>
    <t xml:space="preserve">
B WC048  Knysna</t>
  </si>
  <si>
    <t xml:space="preserve">
B WC051  Laingsburg</t>
  </si>
  <si>
    <t xml:space="preserve">
B WC052  Prince Albert</t>
  </si>
  <si>
    <t xml:space="preserve">
B WC053  Beaufort West</t>
  </si>
  <si>
    <t>Transfers from Provincial Departments</t>
  </si>
  <si>
    <t>Municipal Allocations from Provincial Departments</t>
  </si>
  <si>
    <t>of which</t>
  </si>
  <si>
    <t>Total: Transfers from Provincial Departments</t>
  </si>
  <si>
    <t>Department of Police Oversight and Community Safety</t>
  </si>
  <si>
    <t>Provincial Treasury</t>
  </si>
  <si>
    <t>Department of Education</t>
  </si>
  <si>
    <t>Department of Health and Wellness</t>
  </si>
  <si>
    <t xml:space="preserve">Department of Environmental Affairs and Development Planning </t>
  </si>
  <si>
    <t>Department of Infrastructure</t>
  </si>
  <si>
    <t>Department of Cultural Affairs and Sport</t>
  </si>
  <si>
    <t>Department of Local Government</t>
  </si>
  <si>
    <t>Recruitment, Training and Deployment of Law Enforcement Officers to serve in the Law Enforcement Advancement Plan (LEAP)</t>
  </si>
  <si>
    <t xml:space="preserve">Personal Primary Health Care Services </t>
  </si>
  <si>
    <t>HIV/AIDS</t>
  </si>
  <si>
    <t>Department of Mobility</t>
  </si>
  <si>
    <t xml:space="preserve">Provision for Persons with Special Needs </t>
  </si>
  <si>
    <t xml:space="preserve">Title Deeds Restoration Grant </t>
  </si>
  <si>
    <t xml:space="preserve">Community Library Services Grant </t>
  </si>
  <si>
    <t>Library Service: METRO Library Grant</t>
  </si>
  <si>
    <t>Community Development Workers (CDW) Operational Support Grant</t>
  </si>
  <si>
    <t xml:space="preserve">Provide Support for the increase of the Law Enforcement Capacity to Serve in the Municipalities within the Western Cape </t>
  </si>
  <si>
    <t xml:space="preserve">Safe Schools: School Resource Officer Project </t>
  </si>
  <si>
    <t xml:space="preserve">Integrated Nutrition </t>
  </si>
  <si>
    <t xml:space="preserve">Human Settlements Develeopment Grant (Beneficiaries) </t>
  </si>
  <si>
    <t xml:space="preserve">Municipal Accreditation and Capacity Building Grant </t>
  </si>
  <si>
    <t xml:space="preserve">Library Service: Transfer Funding to enable City of Cape Town to Procure Periodicals and Newspapers </t>
  </si>
  <si>
    <t>Municipal Water Resilience Grant</t>
  </si>
  <si>
    <t>Fire Service Capacity Building Grant</t>
  </si>
  <si>
    <t>Municipal Energy Resilience Grant</t>
  </si>
  <si>
    <t>Thusong Service Centres Grant (Sustainability: Operational Support Grant)</t>
  </si>
  <si>
    <t>Regional Socio-Economic Projects (RSEP) Programme - Municipal Projects</t>
  </si>
  <si>
    <t xml:space="preserve">George Integrated Public Transport Network - Opeartions </t>
  </si>
  <si>
    <t xml:space="preserve">Intergrated Transport Planning </t>
  </si>
  <si>
    <t>Informal Settlements Upgrading Partnership Grant</t>
  </si>
  <si>
    <t>Department of Social Development</t>
  </si>
  <si>
    <t>Expansion of the Haven District Six Shelter</t>
  </si>
  <si>
    <t>Western Cape Financial Management Capability Grant</t>
  </si>
  <si>
    <t>Western Cape Municipal Financial Recovery Services Grant</t>
  </si>
  <si>
    <t>Safety initiative implementation-Whole of Society Approach (WOSA)</t>
  </si>
  <si>
    <t>Resource Funding for establishment and support of a K9 unit</t>
  </si>
  <si>
    <t>Resourcing Funding for establishment of Law Enforcement Rural Safety Unit</t>
  </si>
  <si>
    <t>Greenest Municipality Competition</t>
  </si>
  <si>
    <t>Financial Assistance to Municipalities for Maintenance and Construction of Transport Infrastructure</t>
  </si>
  <si>
    <t>Provincial Contribution towards the Acceleration of Housing Delivery</t>
  </si>
  <si>
    <t>Department of Economic Development and Tourism</t>
  </si>
  <si>
    <t>Provide Resources for the Toursim Safety Law Enforcement Unit Project</t>
  </si>
  <si>
    <t>Development of sport and recreation facilities</t>
  </si>
  <si>
    <t>Library services replacement funding for most vulnerable B3 municipalities</t>
  </si>
  <si>
    <t>Western Cape Municipal Interventions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</si>
</sst>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_(* #,##0,_);_(* \(#,##0,\);_(* &quot;- &quot;?_);_(@_)"/>
    <numFmt numFmtId="166" formatCode="_ &quot;R&quot;\ * #,##0.00_ ;_ &quot;R&quot;\ * \-#,##0.00_ ;_ &quot;R&quot;\ * &quot;-&quot;??_ ;_ @_ "/>
  </numFmts>
  <fonts count="12" x14ac:knownFonts="1">
    <font>
      <sz val="10"/>
      <color rgb="FF000000"/>
      <name val="ARIAL"/>
    </font>
    <font>
      <b/>
      <sz val="11"/>
      <color rgb="FF000000"/>
      <name val="Arial Narrow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166" fontId="10" fillId="0" borderId="0" applyFont="0" applyFill="0" applyBorder="0" applyAlignment="0" applyProtection="0"/>
  </cellStyleXfs>
  <cellXfs count="34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165" fontId="10" fillId="0" borderId="7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3">
    <cellStyle name="Currency 2" xfId="2" xr:uid="{3D2BA326-BB19-4A06-B105-2A2DF6AE7EF9}"/>
    <cellStyle name="Normal" xfId="0" builtinId="0"/>
    <cellStyle name="Normal 2 2" xfId="1" xr:uid="{4037BC94-8649-4C70-813F-4CF273841B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A34F-3D5E-44D9-A614-02CC409145C5}">
  <dimension ref="E1:H256"/>
  <sheetViews>
    <sheetView showGridLines="0" tabSelected="1" topLeftCell="A97" zoomScale="90" zoomScaleNormal="90" workbookViewId="0">
      <selection activeCell="F132" sqref="F132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1</v>
      </c>
      <c r="G4" s="24" t="s">
        <v>1</v>
      </c>
      <c r="H4" s="24" t="s">
        <v>1</v>
      </c>
    </row>
    <row r="5" spans="5:8" ht="13" x14ac:dyDescent="0.3">
      <c r="E5" s="25" t="s">
        <v>8</v>
      </c>
      <c r="F5" s="3">
        <f>SUM('CPT:WC053'!F5)</f>
        <v>7840467000</v>
      </c>
      <c r="G5" s="3">
        <f>SUM('CPT:WC053'!G5)</f>
        <v>8396606000</v>
      </c>
      <c r="H5" s="3">
        <f>SUM('CPT:WC053'!H5)</f>
        <v>8995296000</v>
      </c>
    </row>
    <row r="6" spans="5:8" ht="13" x14ac:dyDescent="0.3">
      <c r="E6" s="25" t="s">
        <v>9</v>
      </c>
      <c r="F6" s="3">
        <f>SUM('CPT:WC053'!F6)</f>
        <v>2749549000</v>
      </c>
      <c r="G6" s="3">
        <f>SUM('CPT:WC053'!G6)</f>
        <v>0</v>
      </c>
      <c r="H6" s="3">
        <f>SUM('CPT:WC053'!H6)</f>
        <v>0</v>
      </c>
    </row>
    <row r="7" spans="5:8" ht="14" x14ac:dyDescent="0.3">
      <c r="E7" s="23" t="s">
        <v>10</v>
      </c>
      <c r="F7" s="3">
        <f>SUM(F8:F19)</f>
        <v>6355782000</v>
      </c>
      <c r="G7" s="3">
        <f>SUM(G8:G19)</f>
        <v>6318282000</v>
      </c>
      <c r="H7" s="3">
        <f>SUM(H8:H19)</f>
        <v>5782079000</v>
      </c>
    </row>
    <row r="8" spans="5:8" ht="13" x14ac:dyDescent="0.3">
      <c r="E8" s="26" t="s">
        <v>11</v>
      </c>
      <c r="F8" s="11">
        <f>SUM('CPT:WC053'!F8)</f>
        <v>446659000</v>
      </c>
      <c r="G8" s="11">
        <f>SUM('CPT:WC053'!G8)</f>
        <v>454005000</v>
      </c>
      <c r="H8" s="11">
        <f>SUM('CPT:WC053'!H8)</f>
        <v>486295000</v>
      </c>
    </row>
    <row r="9" spans="5:8" ht="13" x14ac:dyDescent="0.3">
      <c r="E9" s="26" t="s">
        <v>12</v>
      </c>
      <c r="F9" s="11">
        <f>SUM('CPT:WC053'!F9)</f>
        <v>1041825000</v>
      </c>
      <c r="G9" s="11">
        <f>SUM('CPT:WC053'!G9)</f>
        <v>1088295000</v>
      </c>
      <c r="H9" s="11">
        <f>SUM('CPT:WC053'!H9)</f>
        <v>1289526000</v>
      </c>
    </row>
    <row r="10" spans="5:8" ht="13" x14ac:dyDescent="0.3">
      <c r="E10" s="26" t="s">
        <v>13</v>
      </c>
      <c r="F10" s="19">
        <f>SUM('CPT:WC053'!F10)</f>
        <v>2684049000</v>
      </c>
      <c r="G10" s="19">
        <f>SUM('CPT:WC053'!G10)</f>
        <v>3141975000</v>
      </c>
      <c r="H10" s="19">
        <f>SUM('CPT:WC053'!H10)</f>
        <v>2829997000</v>
      </c>
    </row>
    <row r="11" spans="5:8" ht="13" x14ac:dyDescent="0.3">
      <c r="E11" s="26" t="s">
        <v>14</v>
      </c>
      <c r="F11" s="11">
        <f>SUM('CPT:WC053'!F11)</f>
        <v>145508000</v>
      </c>
      <c r="G11" s="11">
        <f>SUM('CPT:WC053'!G11)</f>
        <v>161663000</v>
      </c>
      <c r="H11" s="11">
        <f>SUM('CPT:WC053'!H11)</f>
        <v>155973000</v>
      </c>
    </row>
    <row r="12" spans="5:8" ht="13" x14ac:dyDescent="0.3">
      <c r="E12" s="26" t="s">
        <v>15</v>
      </c>
      <c r="F12" s="19">
        <f>SUM('CPT:WC053'!F12)</f>
        <v>206714000</v>
      </c>
      <c r="G12" s="19">
        <f>SUM('CPT:WC053'!G12)</f>
        <v>62000000</v>
      </c>
      <c r="H12" s="19">
        <f>SUM('CPT:WC053'!H12)</f>
        <v>51616000</v>
      </c>
    </row>
    <row r="13" spans="5:8" ht="13" x14ac:dyDescent="0.3">
      <c r="E13" s="26" t="s">
        <v>16</v>
      </c>
      <c r="F13" s="19">
        <f>SUM('CPT:WC053'!F13)</f>
        <v>13709000</v>
      </c>
      <c r="G13" s="19">
        <f>SUM('CPT:WC053'!G13)</f>
        <v>14322000</v>
      </c>
      <c r="H13" s="19">
        <f>SUM('CPT:WC053'!H13)</f>
        <v>14977000</v>
      </c>
    </row>
    <row r="14" spans="5:8" ht="13" x14ac:dyDescent="0.3">
      <c r="E14" s="26" t="s">
        <v>17</v>
      </c>
      <c r="F14" s="19">
        <f>SUM('CPT:WC053'!F14)</f>
        <v>0</v>
      </c>
      <c r="G14" s="19">
        <f>SUM('CPT:WC053'!G14)</f>
        <v>0</v>
      </c>
      <c r="H14" s="19">
        <f>SUM('CPT:WC053'!H14)</f>
        <v>0</v>
      </c>
    </row>
    <row r="15" spans="5:8" ht="13" x14ac:dyDescent="0.3">
      <c r="E15" s="26" t="s">
        <v>18</v>
      </c>
      <c r="F15" s="11">
        <f>SUM('CPT:WC053'!F15)</f>
        <v>894000000</v>
      </c>
      <c r="G15" s="11">
        <f>SUM('CPT:WC053'!G15)</f>
        <v>490000000</v>
      </c>
      <c r="H15" s="11">
        <f>SUM('CPT:WC053'!H15)</f>
        <v>0</v>
      </c>
    </row>
    <row r="16" spans="5:8" ht="13" x14ac:dyDescent="0.3">
      <c r="E16" s="26" t="s">
        <v>19</v>
      </c>
      <c r="F16" s="11">
        <f>SUM('CPT:WC053'!F16)</f>
        <v>144209000</v>
      </c>
      <c r="G16" s="11">
        <f>SUM('CPT:WC053'!G16)</f>
        <v>153000000</v>
      </c>
      <c r="H16" s="11">
        <f>SUM('CPT:WC053'!H16)</f>
        <v>161000000</v>
      </c>
    </row>
    <row r="17" spans="5:8" ht="13" x14ac:dyDescent="0.3">
      <c r="E17" s="26" t="s">
        <v>20</v>
      </c>
      <c r="F17" s="19">
        <f>SUM('CPT:WC053'!F17)</f>
        <v>0</v>
      </c>
      <c r="G17" s="19">
        <f>SUM('CPT:WC053'!G17)</f>
        <v>0</v>
      </c>
      <c r="H17" s="19">
        <f>SUM('CPT:WC053'!H17)</f>
        <v>0</v>
      </c>
    </row>
    <row r="18" spans="5:8" ht="13" x14ac:dyDescent="0.3">
      <c r="E18" s="26" t="s">
        <v>21</v>
      </c>
      <c r="F18" s="11">
        <f>SUM('CPT:WC053'!F18)</f>
        <v>186147000</v>
      </c>
      <c r="G18" s="11">
        <f>SUM('CPT:WC053'!G18)</f>
        <v>133495000</v>
      </c>
      <c r="H18" s="11">
        <f>SUM('CPT:WC053'!H18)</f>
        <v>144785000</v>
      </c>
    </row>
    <row r="19" spans="5:8" ht="13" x14ac:dyDescent="0.3">
      <c r="E19" s="26" t="s">
        <v>22</v>
      </c>
      <c r="F19" s="11">
        <f>SUM('CPT:WC053'!F19)</f>
        <v>592962000</v>
      </c>
      <c r="G19" s="11">
        <f>SUM('CPT:WC053'!G19)</f>
        <v>619527000</v>
      </c>
      <c r="H19" s="11">
        <f>SUM('CPT:WC053'!H19)</f>
        <v>647910000</v>
      </c>
    </row>
    <row r="20" spans="5:8" ht="14" x14ac:dyDescent="0.3">
      <c r="E20" s="23" t="s">
        <v>23</v>
      </c>
      <c r="F20" s="3">
        <f>SUM(F21:F29)</f>
        <v>226443000</v>
      </c>
      <c r="G20" s="3">
        <f>SUM(G21:G29)</f>
        <v>162700000</v>
      </c>
      <c r="H20" s="3">
        <f>SUM(H21:H29)</f>
        <v>170692000</v>
      </c>
    </row>
    <row r="21" spans="5:8" ht="13" x14ac:dyDescent="0.3">
      <c r="E21" s="26" t="s">
        <v>24</v>
      </c>
      <c r="F21" s="19">
        <f>SUM('CPT:WC053'!F21)</f>
        <v>49800000</v>
      </c>
      <c r="G21" s="19">
        <f>SUM('CPT:WC053'!G21)</f>
        <v>51800000</v>
      </c>
      <c r="H21" s="19">
        <f>SUM('CPT:WC053'!H21)</f>
        <v>55500000</v>
      </c>
    </row>
    <row r="22" spans="5:8" ht="13" x14ac:dyDescent="0.3">
      <c r="E22" s="26" t="s">
        <v>25</v>
      </c>
      <c r="F22" s="27">
        <f>SUM('CPT:WC053'!F22)</f>
        <v>0</v>
      </c>
      <c r="G22" s="27">
        <f>SUM('CPT:WC053'!G22)</f>
        <v>0</v>
      </c>
      <c r="H22" s="27">
        <f>SUM('CPT:WC053'!H22)</f>
        <v>0</v>
      </c>
    </row>
    <row r="23" spans="5:8" ht="13" x14ac:dyDescent="0.3">
      <c r="E23" s="26" t="s">
        <v>26</v>
      </c>
      <c r="F23" s="11">
        <f>SUM('CPT:WC053'!F23)</f>
        <v>70143000</v>
      </c>
      <c r="G23" s="11">
        <f>SUM('CPT:WC053'!G23)</f>
        <v>0</v>
      </c>
      <c r="H23" s="11">
        <f>SUM('CPT:WC053'!H23)</f>
        <v>0</v>
      </c>
    </row>
    <row r="24" spans="5:8" ht="13" x14ac:dyDescent="0.3">
      <c r="E24" s="26" t="s">
        <v>27</v>
      </c>
      <c r="F24" s="11">
        <f>SUM('CPT:WC053'!F24)</f>
        <v>18000000</v>
      </c>
      <c r="G24" s="11">
        <f>SUM('CPT:WC053'!G24)</f>
        <v>18900000</v>
      </c>
      <c r="H24" s="11">
        <f>SUM('CPT:WC053'!H24)</f>
        <v>19500000</v>
      </c>
    </row>
    <row r="25" spans="5:8" ht="13" x14ac:dyDescent="0.3">
      <c r="E25" s="26" t="s">
        <v>28</v>
      </c>
      <c r="F25" s="19">
        <f>SUM('CPT:WC053'!F25)</f>
        <v>0</v>
      </c>
      <c r="G25" s="19">
        <f>SUM('CPT:WC053'!G25)</f>
        <v>0</v>
      </c>
      <c r="H25" s="19">
        <f>SUM('CPT:WC053'!H25)</f>
        <v>0</v>
      </c>
    </row>
    <row r="26" spans="5:8" ht="13" x14ac:dyDescent="0.3">
      <c r="E26" s="26" t="s">
        <v>29</v>
      </c>
      <c r="F26" s="11">
        <f>SUM('CPT:WC053'!F26)</f>
        <v>18500000</v>
      </c>
      <c r="G26" s="11">
        <f>SUM('CPT:WC053'!G26)</f>
        <v>20000000</v>
      </c>
      <c r="H26" s="11">
        <f>SUM('CPT:WC053'!H26)</f>
        <v>21692000</v>
      </c>
    </row>
    <row r="27" spans="5:8" ht="13" x14ac:dyDescent="0.3">
      <c r="E27" s="26" t="s">
        <v>30</v>
      </c>
      <c r="F27" s="11">
        <f>SUM('CPT:WC053'!F27)</f>
        <v>0</v>
      </c>
      <c r="G27" s="11">
        <f>SUM('CPT:WC053'!G27)</f>
        <v>0</v>
      </c>
      <c r="H27" s="11">
        <f>SUM('CPT:WC053'!H27)</f>
        <v>0</v>
      </c>
    </row>
    <row r="28" spans="5:8" ht="13" x14ac:dyDescent="0.3">
      <c r="E28" s="26" t="s">
        <v>31</v>
      </c>
      <c r="F28" s="19">
        <f>SUM('CPT:WC053'!F28)</f>
        <v>70000000</v>
      </c>
      <c r="G28" s="19">
        <f>SUM('CPT:WC053'!G28)</f>
        <v>72000000</v>
      </c>
      <c r="H28" s="19">
        <f>SUM('CPT:WC053'!H28)</f>
        <v>74000000</v>
      </c>
    </row>
    <row r="29" spans="5:8" ht="13" x14ac:dyDescent="0.3">
      <c r="E29" s="26" t="s">
        <v>32</v>
      </c>
      <c r="F29" s="11">
        <f>SUM('CPT:WC053'!F29)</f>
        <v>0</v>
      </c>
      <c r="G29" s="11">
        <f>SUM('CPT:WC053'!G29)</f>
        <v>0</v>
      </c>
      <c r="H29" s="11">
        <f>SUM('CPT:WC053'!H29)</f>
        <v>0</v>
      </c>
    </row>
    <row r="30" spans="5:8" ht="14" x14ac:dyDescent="0.3">
      <c r="E30" s="28" t="s">
        <v>33</v>
      </c>
      <c r="F30" s="18">
        <f>+F5+F6+F7+F20</f>
        <v>17172241000</v>
      </c>
      <c r="G30" s="18">
        <f>+G5+G6+G7+G20</f>
        <v>14877588000</v>
      </c>
      <c r="H30" s="18">
        <f>+H5+H6+H7+H20</f>
        <v>14948067000</v>
      </c>
    </row>
    <row r="31" spans="5:8" ht="14" x14ac:dyDescent="0.3">
      <c r="E31" s="23" t="s">
        <v>34</v>
      </c>
      <c r="F31" s="20" t="s">
        <v>1</v>
      </c>
      <c r="G31" s="20" t="s">
        <v>1</v>
      </c>
      <c r="H31" s="20" t="s">
        <v>1</v>
      </c>
    </row>
    <row r="32" spans="5:8" ht="14" x14ac:dyDescent="0.3">
      <c r="E32" s="23" t="s">
        <v>35</v>
      </c>
      <c r="F32" s="3">
        <f>SUM(F33:F38)</f>
        <v>134906000</v>
      </c>
      <c r="G32" s="3">
        <f>SUM(G33:G38)</f>
        <v>155389000</v>
      </c>
      <c r="H32" s="3">
        <f>SUM(H33:H38)</f>
        <v>131546000</v>
      </c>
    </row>
    <row r="33" spans="5:8" ht="13" x14ac:dyDescent="0.3">
      <c r="E33" s="26" t="s">
        <v>18</v>
      </c>
      <c r="F33" s="11">
        <f>SUM('CPT:WC053'!F33)</f>
        <v>14831000</v>
      </c>
      <c r="G33" s="11">
        <f>SUM('CPT:WC053'!G33)</f>
        <v>16016000</v>
      </c>
      <c r="H33" s="11">
        <f>SUM('CPT:WC053'!H33)</f>
        <v>16040000</v>
      </c>
    </row>
    <row r="34" spans="5:8" ht="13" x14ac:dyDescent="0.3">
      <c r="E34" s="26" t="s">
        <v>36</v>
      </c>
      <c r="F34" s="11">
        <f>SUM('CPT:WC053'!F34)</f>
        <v>114975000</v>
      </c>
      <c r="G34" s="11">
        <f>SUM('CPT:WC053'!G34)</f>
        <v>134273000</v>
      </c>
      <c r="H34" s="11">
        <f>SUM('CPT:WC053'!H34)</f>
        <v>110406000</v>
      </c>
    </row>
    <row r="35" spans="5:8" ht="13" x14ac:dyDescent="0.3">
      <c r="E35" s="26" t="s">
        <v>37</v>
      </c>
      <c r="F35" s="11">
        <f>SUM('CPT:WC053'!F35)</f>
        <v>5100000</v>
      </c>
      <c r="G35" s="11">
        <f>SUM('CPT:WC053'!G35)</f>
        <v>5100000</v>
      </c>
      <c r="H35" s="11">
        <f>SUM('CPT:WC053'!H35)</f>
        <v>5100000</v>
      </c>
    </row>
    <row r="36" spans="5:8" ht="13" x14ac:dyDescent="0.3">
      <c r="E36" s="26" t="s">
        <v>38</v>
      </c>
      <c r="F36" s="11">
        <f>SUM('CPT:WC053'!F36)</f>
        <v>0</v>
      </c>
      <c r="G36" s="11">
        <f>SUM('CPT:WC053'!G36)</f>
        <v>0</v>
      </c>
      <c r="H36" s="11">
        <f>SUM('CPT:WC053'!H36)</f>
        <v>0</v>
      </c>
    </row>
    <row r="37" spans="5:8" ht="13" x14ac:dyDescent="0.3">
      <c r="E37" s="26" t="s">
        <v>19</v>
      </c>
      <c r="F37" s="11">
        <f>SUM('CPT:WC053'!F37)</f>
        <v>0</v>
      </c>
      <c r="G37" s="11">
        <f>SUM('CPT:WC053'!G37)</f>
        <v>0</v>
      </c>
      <c r="H37" s="11">
        <f>SUM('CPT:WC053'!H37)</f>
        <v>0</v>
      </c>
    </row>
    <row r="38" spans="5:8" ht="13" x14ac:dyDescent="0.3">
      <c r="E38" s="26" t="s">
        <v>11</v>
      </c>
      <c r="F38" s="11">
        <f>SUM('CPT:WC053'!F38)</f>
        <v>0</v>
      </c>
      <c r="G38" s="11">
        <f>SUM('CPT:WC053'!G38)</f>
        <v>0</v>
      </c>
      <c r="H38" s="11">
        <f>SUM('CPT:WC053'!H38)</f>
        <v>0</v>
      </c>
    </row>
    <row r="39" spans="5:8" ht="14" x14ac:dyDescent="0.3">
      <c r="E39" s="23" t="s">
        <v>23</v>
      </c>
      <c r="F39" s="3">
        <f>SUM(F40:F40)</f>
        <v>9927000</v>
      </c>
      <c r="G39" s="3">
        <f>SUM(G40:G40)</f>
        <v>9902000</v>
      </c>
      <c r="H39" s="3">
        <f>SUM(H40:H40)</f>
        <v>14436000</v>
      </c>
    </row>
    <row r="40" spans="5:8" ht="13" x14ac:dyDescent="0.3">
      <c r="E40" s="26" t="s">
        <v>25</v>
      </c>
      <c r="F40" s="19">
        <f>SUM('CPT:WC053'!F40)</f>
        <v>9927000</v>
      </c>
      <c r="G40" s="19">
        <f>SUM('CPT:WC053'!G40)</f>
        <v>9902000</v>
      </c>
      <c r="H40" s="19">
        <f>SUM('CPT:WC053'!H40)</f>
        <v>14436000</v>
      </c>
    </row>
    <row r="41" spans="5:8" ht="14" x14ac:dyDescent="0.3">
      <c r="E41" s="29" t="s">
        <v>39</v>
      </c>
      <c r="F41" s="30">
        <f>+F32+F39</f>
        <v>144833000</v>
      </c>
      <c r="G41" s="30">
        <f>+G32+G39</f>
        <v>165291000</v>
      </c>
      <c r="H41" s="30">
        <f>+H32+H39</f>
        <v>145982000</v>
      </c>
    </row>
    <row r="42" spans="5:8" ht="14" x14ac:dyDescent="0.3">
      <c r="E42" s="29" t="s">
        <v>40</v>
      </c>
      <c r="F42" s="30">
        <f>+F30+F41</f>
        <v>17317074000</v>
      </c>
      <c r="G42" s="30">
        <f>+G30+G41</f>
        <v>15042879000</v>
      </c>
      <c r="H42" s="30">
        <f>+H30+H41</f>
        <v>15094049000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SUM(F47+F53+F59+F65+F71+F77+F83+F89+F95+F101+F107+F113+F119)</f>
        <v>503446000</v>
      </c>
      <c r="G45" s="4">
        <f t="shared" ref="G45:H45" si="0">SUM(G47+G53+G59+G65+G71+G77+G83+G89+G95+G101+G107+G113+G119)</f>
        <v>483481000</v>
      </c>
      <c r="H45" s="4">
        <f t="shared" si="0"/>
        <v>489216000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8923000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f>SUM('CPT:WC053'!F48)</f>
        <v>8923000</v>
      </c>
      <c r="G48" s="8">
        <f>SUM('CPT:WC053'!G48)</f>
        <v>0</v>
      </c>
      <c r="H48" s="9">
        <f>SUM('CPT:WC053'!H48)</f>
        <v>0</v>
      </c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387632000</v>
      </c>
      <c r="G53" s="3">
        <f>SUM(G54:G58)</f>
        <v>377968000</v>
      </c>
      <c r="H53" s="3">
        <f>SUM(H54:H58)</f>
        <v>395421000</v>
      </c>
    </row>
    <row r="54" spans="5:8" x14ac:dyDescent="0.25">
      <c r="E54" s="6" t="s">
        <v>109</v>
      </c>
      <c r="F54" s="7">
        <f>SUM('CPT:WC053'!F54)</f>
        <v>4581000</v>
      </c>
      <c r="G54" s="8">
        <f>SUM('CPT:WC053'!G54)</f>
        <v>3713000</v>
      </c>
      <c r="H54" s="9">
        <f>SUM('CPT:WC053'!H54)</f>
        <v>4751000</v>
      </c>
    </row>
    <row r="55" spans="5:8" x14ac:dyDescent="0.25">
      <c r="E55" s="6" t="s">
        <v>91</v>
      </c>
      <c r="F55" s="10">
        <f>SUM('CPT:WC053'!F55)</f>
        <v>1800000</v>
      </c>
      <c r="G55" s="11">
        <f>SUM('CPT:WC053'!G55)</f>
        <v>1800000</v>
      </c>
      <c r="H55" s="12">
        <f>SUM('CPT:WC053'!H55)</f>
        <v>1800000</v>
      </c>
    </row>
    <row r="56" spans="5:8" x14ac:dyDescent="0.25">
      <c r="E56" s="6" t="s">
        <v>110</v>
      </c>
      <c r="F56" s="10">
        <f>SUM('CPT:WC053'!F56)</f>
        <v>11316000</v>
      </c>
      <c r="G56" s="11">
        <f>SUM('CPT:WC053'!G56)</f>
        <v>12300000</v>
      </c>
      <c r="H56" s="12">
        <f>SUM('CPT:WC053'!H56)</f>
        <v>12660000</v>
      </c>
    </row>
    <row r="57" spans="5:8" x14ac:dyDescent="0.25">
      <c r="E57" s="6" t="s">
        <v>82</v>
      </c>
      <c r="F57" s="10">
        <f>SUM('CPT:WC053'!F57)</f>
        <v>360000000</v>
      </c>
      <c r="G57" s="11">
        <f>SUM('CPT:WC053'!G57)</f>
        <v>350000000</v>
      </c>
      <c r="H57" s="12">
        <f>SUM('CPT:WC053'!H57)</f>
        <v>365750000</v>
      </c>
    </row>
    <row r="58" spans="5:8" x14ac:dyDescent="0.25">
      <c r="E58" s="6" t="s">
        <v>111</v>
      </c>
      <c r="F58" s="13">
        <f>SUM('CPT:WC053'!F58)</f>
        <v>9935000</v>
      </c>
      <c r="G58" s="14">
        <f>SUM('CPT:WC053'!G58)</f>
        <v>10155000</v>
      </c>
      <c r="H58" s="15">
        <f>SUM('CPT:WC053'!H58)</f>
        <v>10460000</v>
      </c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23600000</v>
      </c>
      <c r="G60" s="3">
        <f>SUM(G61:G64)</f>
        <v>35040000</v>
      </c>
      <c r="H60" s="3">
        <f>SUM(H61:H64)</f>
        <v>36347000</v>
      </c>
    </row>
    <row r="61" spans="5:8" x14ac:dyDescent="0.25">
      <c r="E61" s="6" t="s">
        <v>92</v>
      </c>
      <c r="F61" s="7">
        <f>SUM('CPT:WC053'!F61)</f>
        <v>23600000</v>
      </c>
      <c r="G61" s="8">
        <f>SUM('CPT:WC053'!G61)</f>
        <v>35040000</v>
      </c>
      <c r="H61" s="9">
        <f>SUM('CPT:WC053'!H61)</f>
        <v>36347000</v>
      </c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645454000</v>
      </c>
      <c r="G66" s="3">
        <f>SUM(G67:G70)</f>
        <v>661435000</v>
      </c>
      <c r="H66" s="3">
        <f>SUM(H67:H70)</f>
        <v>681646000</v>
      </c>
    </row>
    <row r="67" spans="5:8" x14ac:dyDescent="0.25">
      <c r="E67" s="6" t="s">
        <v>83</v>
      </c>
      <c r="F67" s="7">
        <f>SUM('CPT:WC053'!F67)</f>
        <v>327662000</v>
      </c>
      <c r="G67" s="8">
        <f>SUM('CPT:WC053'!G67)</f>
        <v>329268000</v>
      </c>
      <c r="H67" s="9">
        <f>SUM('CPT:WC053'!H67)</f>
        <v>334701000</v>
      </c>
    </row>
    <row r="68" spans="5:8" x14ac:dyDescent="0.25">
      <c r="E68" s="6" t="s">
        <v>93</v>
      </c>
      <c r="F68" s="10">
        <f>SUM('CPT:WC053'!F68)</f>
        <v>5909000</v>
      </c>
      <c r="G68" s="11">
        <f>SUM('CPT:WC053'!G68)</f>
        <v>5937000</v>
      </c>
      <c r="H68" s="12">
        <f>SUM('CPT:WC053'!H68)</f>
        <v>6035000</v>
      </c>
    </row>
    <row r="69" spans="5:8" x14ac:dyDescent="0.25">
      <c r="E69" s="6" t="s">
        <v>84</v>
      </c>
      <c r="F69" s="10">
        <f>SUM('CPT:WC053'!F69)</f>
        <v>311883000</v>
      </c>
      <c r="G69" s="11">
        <f>SUM('CPT:WC053'!G69)</f>
        <v>326230000</v>
      </c>
      <c r="H69" s="12">
        <f>SUM('CPT:WC053'!H69)</f>
        <v>340910000</v>
      </c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6500000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>
        <f>SUM('CPT:WC053'!F73)</f>
        <v>6500000</v>
      </c>
      <c r="G73" s="8">
        <f>SUM('CPT:WC053'!G73)</f>
        <v>0</v>
      </c>
      <c r="H73" s="9">
        <f>SUM('CPT:WC053'!H73)</f>
        <v>0</v>
      </c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271128000</v>
      </c>
      <c r="G78" s="3">
        <f>SUM(G79:G82)</f>
        <v>276351000</v>
      </c>
      <c r="H78" s="3">
        <f>SUM(H79:H82)</f>
        <v>283174000</v>
      </c>
    </row>
    <row r="79" spans="5:8" x14ac:dyDescent="0.25">
      <c r="E79" s="6" t="s">
        <v>86</v>
      </c>
      <c r="F79" s="7">
        <f>SUM('CPT:WC053'!F79)</f>
        <v>10000000</v>
      </c>
      <c r="G79" s="8">
        <f>SUM('CPT:WC053'!G79)</f>
        <v>10000000</v>
      </c>
      <c r="H79" s="9">
        <f>SUM('CPT:WC053'!H79)</f>
        <v>10000000</v>
      </c>
    </row>
    <row r="80" spans="5:8" x14ac:dyDescent="0.25">
      <c r="E80" s="6" t="s">
        <v>102</v>
      </c>
      <c r="F80" s="10">
        <f>SUM('CPT:WC053'!F80)</f>
        <v>257994000</v>
      </c>
      <c r="G80" s="11">
        <f>SUM('CPT:WC053'!G80)</f>
        <v>263075000</v>
      </c>
      <c r="H80" s="12">
        <f>SUM('CPT:WC053'!H80)</f>
        <v>269898000</v>
      </c>
    </row>
    <row r="81" spans="5:8" x14ac:dyDescent="0.25">
      <c r="E81" s="6" t="s">
        <v>103</v>
      </c>
      <c r="F81" s="10">
        <f>SUM('CPT:WC053'!F81)</f>
        <v>3134000</v>
      </c>
      <c r="G81" s="11">
        <f>SUM('CPT:WC053'!G81)</f>
        <v>3276000</v>
      </c>
      <c r="H81" s="12">
        <f>SUM('CPT:WC053'!H81)</f>
        <v>3276000</v>
      </c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7300000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f>SUM('CPT:WC053'!F85)</f>
        <v>7300000</v>
      </c>
      <c r="G85" s="8">
        <f>SUM('CPT:WC053'!G85)</f>
        <v>0</v>
      </c>
      <c r="H85" s="9">
        <f>SUM('CPT:WC053'!H85)</f>
        <v>0</v>
      </c>
    </row>
    <row r="86" spans="5:8" x14ac:dyDescent="0.25">
      <c r="E86" s="6" t="s">
        <v>112</v>
      </c>
      <c r="F86" s="10">
        <f>SUM('CPT:WC053'!F86)</f>
        <v>0</v>
      </c>
      <c r="G86" s="11">
        <f>SUM('CPT:WC053'!G86)</f>
        <v>0</v>
      </c>
      <c r="H86" s="12">
        <f>SUM('CPT:WC053'!H86)</f>
        <v>0</v>
      </c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1466359000</v>
      </c>
      <c r="G90" s="3">
        <f>SUM(G91:G96)</f>
        <v>1573120000</v>
      </c>
      <c r="H90" s="3">
        <f>SUM(H91:H96)</f>
        <v>1503447000</v>
      </c>
    </row>
    <row r="91" spans="5:8" x14ac:dyDescent="0.25">
      <c r="E91" s="6" t="s">
        <v>113</v>
      </c>
      <c r="F91" s="7">
        <f>SUM('CPT:WC053'!F91)</f>
        <v>17900000</v>
      </c>
      <c r="G91" s="8">
        <f>SUM('CPT:WC053'!G91)</f>
        <v>25500000</v>
      </c>
      <c r="H91" s="9">
        <f>SUM('CPT:WC053'!H91)</f>
        <v>26648000</v>
      </c>
    </row>
    <row r="92" spans="5:8" x14ac:dyDescent="0.25">
      <c r="E92" s="6" t="s">
        <v>94</v>
      </c>
      <c r="F92" s="10">
        <f>SUM('CPT:WC053'!F92)</f>
        <v>1145229000</v>
      </c>
      <c r="G92" s="11">
        <f>SUM('CPT:WC053'!G92)</f>
        <v>1278010000</v>
      </c>
      <c r="H92" s="12">
        <f>SUM('CPT:WC053'!H92)</f>
        <v>1369399000</v>
      </c>
    </row>
    <row r="93" spans="5:8" x14ac:dyDescent="0.25">
      <c r="E93" s="6" t="s">
        <v>95</v>
      </c>
      <c r="F93" s="10">
        <f>SUM('CPT:WC053'!F93)</f>
        <v>12488000</v>
      </c>
      <c r="G93" s="11">
        <f>SUM('CPT:WC053'!G93)</f>
        <v>12488000</v>
      </c>
      <c r="H93" s="12">
        <f>SUM('CPT:WC053'!H93)</f>
        <v>13050000</v>
      </c>
    </row>
    <row r="94" spans="5:8" x14ac:dyDescent="0.25">
      <c r="E94" s="6" t="s">
        <v>114</v>
      </c>
      <c r="F94" s="10">
        <f>SUM('CPT:WC053'!F94)</f>
        <v>31636000</v>
      </c>
      <c r="G94" s="11">
        <f>SUM('CPT:WC053'!G94)</f>
        <v>0</v>
      </c>
      <c r="H94" s="12">
        <f>SUM('CPT:WC053'!H94)</f>
        <v>0</v>
      </c>
    </row>
    <row r="95" spans="5:8" x14ac:dyDescent="0.25">
      <c r="E95" s="6" t="s">
        <v>87</v>
      </c>
      <c r="F95" s="10">
        <f>SUM('CPT:WC053'!F95)</f>
        <v>18014000</v>
      </c>
      <c r="G95" s="11">
        <f>SUM('CPT:WC053'!G95)</f>
        <v>14000000</v>
      </c>
      <c r="H95" s="12">
        <f>SUM('CPT:WC053'!H95)</f>
        <v>0</v>
      </c>
    </row>
    <row r="96" spans="5:8" x14ac:dyDescent="0.25">
      <c r="E96" s="6" t="s">
        <v>104</v>
      </c>
      <c r="F96" s="13">
        <f>SUM('CPT:WC053'!F96)</f>
        <v>241092000</v>
      </c>
      <c r="G96" s="14">
        <f>SUM('CPT:WC053'!G96)</f>
        <v>243122000</v>
      </c>
      <c r="H96" s="15">
        <f>SUM('CPT:WC053'!H96)</f>
        <v>94350000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2000000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>
        <f>SUM('CPT:WC053'!F99)</f>
        <v>2000000</v>
      </c>
      <c r="G99" s="8">
        <f>SUM('CPT:WC053'!G99)</f>
        <v>0</v>
      </c>
      <c r="H99" s="9">
        <f>SUM('CPT:WC053'!H99)</f>
        <v>0</v>
      </c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287716000</v>
      </c>
      <c r="G104" s="3">
        <f>SUM(G105:G109)</f>
        <v>286556000</v>
      </c>
      <c r="H104" s="3">
        <f>SUM(H105:H109)</f>
        <v>297751000</v>
      </c>
    </row>
    <row r="105" spans="5:8" x14ac:dyDescent="0.25">
      <c r="E105" s="6" t="s">
        <v>117</v>
      </c>
      <c r="F105" s="7">
        <f>SUM('CPT:WC053'!F105)</f>
        <v>2160000</v>
      </c>
      <c r="G105" s="8">
        <f>SUM('CPT:WC053'!G105)</f>
        <v>0</v>
      </c>
      <c r="H105" s="9">
        <f>SUM('CPT:WC053'!H105)</f>
        <v>0</v>
      </c>
    </row>
    <row r="106" spans="5:8" x14ac:dyDescent="0.25">
      <c r="E106" s="6" t="s">
        <v>88</v>
      </c>
      <c r="F106" s="10">
        <f>SUM('CPT:WC053'!F106)</f>
        <v>190620000</v>
      </c>
      <c r="G106" s="11">
        <f>SUM('CPT:WC053'!G106)</f>
        <v>188196000</v>
      </c>
      <c r="H106" s="12">
        <f>SUM('CPT:WC053'!H106)</f>
        <v>196637000</v>
      </c>
    </row>
    <row r="107" spans="5:8" x14ac:dyDescent="0.25">
      <c r="E107" s="6" t="s">
        <v>118</v>
      </c>
      <c r="F107" s="10">
        <f>SUM('CPT:WC053'!F107)</f>
        <v>87831000</v>
      </c>
      <c r="G107" s="11">
        <f>SUM('CPT:WC053'!G107)</f>
        <v>90763000</v>
      </c>
      <c r="H107" s="12">
        <f>SUM('CPT:WC053'!H107)</f>
        <v>93195000</v>
      </c>
    </row>
    <row r="108" spans="5:8" x14ac:dyDescent="0.25">
      <c r="E108" s="6" t="s">
        <v>89</v>
      </c>
      <c r="F108" s="10">
        <f>SUM('CPT:WC053'!F108)</f>
        <v>5657000</v>
      </c>
      <c r="G108" s="11">
        <f>SUM('CPT:WC053'!G108)</f>
        <v>6097000</v>
      </c>
      <c r="H108" s="12">
        <f>SUM('CPT:WC053'!H108)</f>
        <v>6377000</v>
      </c>
    </row>
    <row r="109" spans="5:8" x14ac:dyDescent="0.25">
      <c r="E109" s="6" t="s">
        <v>96</v>
      </c>
      <c r="F109" s="13">
        <f>SUM('CPT:WC053'!F109)</f>
        <v>1448000</v>
      </c>
      <c r="G109" s="14">
        <f>SUM('CPT:WC053'!G109)</f>
        <v>1500000</v>
      </c>
      <c r="H109" s="15">
        <f>SUM('CPT:WC053'!H109)</f>
        <v>1542000</v>
      </c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119405000</v>
      </c>
      <c r="G111" s="3">
        <f>SUM(G112:G118)</f>
        <v>43428000</v>
      </c>
      <c r="H111" s="3">
        <f>SUM(H112:H118)</f>
        <v>3778000</v>
      </c>
    </row>
    <row r="112" spans="5:8" x14ac:dyDescent="0.25">
      <c r="E112" s="6" t="s">
        <v>90</v>
      </c>
      <c r="F112" s="7">
        <f>SUM('CPT:WC053'!F112)</f>
        <v>3060000</v>
      </c>
      <c r="G112" s="8">
        <f>SUM('CPT:WC053'!G112)</f>
        <v>3060000</v>
      </c>
      <c r="H112" s="9">
        <f>SUM('CPT:WC053'!H112)</f>
        <v>3060000</v>
      </c>
    </row>
    <row r="113" spans="5:8" x14ac:dyDescent="0.25">
      <c r="E113" s="6" t="s">
        <v>100</v>
      </c>
      <c r="F113" s="10">
        <f>SUM('CPT:WC053'!F113)</f>
        <v>1046000</v>
      </c>
      <c r="G113" s="11">
        <f>SUM('CPT:WC053'!G113)</f>
        <v>750000</v>
      </c>
      <c r="H113" s="12">
        <f>SUM('CPT:WC053'!H113)</f>
        <v>600000</v>
      </c>
    </row>
    <row r="114" spans="5:8" x14ac:dyDescent="0.25">
      <c r="E114" s="6" t="s">
        <v>90</v>
      </c>
      <c r="F114" s="10">
        <f>SUM('CPT:WC053'!F114)</f>
        <v>0</v>
      </c>
      <c r="G114" s="11">
        <f>SUM('CPT:WC053'!G114)</f>
        <v>0</v>
      </c>
      <c r="H114" s="12">
        <f>SUM('CPT:WC053'!H114)</f>
        <v>0</v>
      </c>
    </row>
    <row r="115" spans="5:8" x14ac:dyDescent="0.25">
      <c r="E115" s="6" t="s">
        <v>119</v>
      </c>
      <c r="F115" s="10">
        <f>SUM('CPT:WC053'!F115)</f>
        <v>0</v>
      </c>
      <c r="G115" s="11">
        <f>SUM('CPT:WC053'!G115)</f>
        <v>0</v>
      </c>
      <c r="H115" s="12">
        <f>SUM('CPT:WC053'!H115)</f>
        <v>0</v>
      </c>
    </row>
    <row r="116" spans="5:8" x14ac:dyDescent="0.25">
      <c r="E116" s="6" t="s">
        <v>99</v>
      </c>
      <c r="F116" s="10">
        <f>SUM('CPT:WC053'!F116)</f>
        <v>70522000</v>
      </c>
      <c r="G116" s="11">
        <f>SUM('CPT:WC053'!G116)</f>
        <v>37000000</v>
      </c>
      <c r="H116" s="12">
        <f>SUM('CPT:WC053'!H116)</f>
        <v>0</v>
      </c>
    </row>
    <row r="117" spans="5:8" x14ac:dyDescent="0.25">
      <c r="E117" s="6" t="s">
        <v>97</v>
      </c>
      <c r="F117" s="10">
        <f>SUM('CPT:WC053'!F117)</f>
        <v>34236000</v>
      </c>
      <c r="G117" s="11">
        <f>SUM('CPT:WC053'!G117)</f>
        <v>0</v>
      </c>
      <c r="H117" s="12">
        <f>SUM('CPT:WC053'!H117)</f>
        <v>0</v>
      </c>
    </row>
    <row r="118" spans="5:8" x14ac:dyDescent="0.25">
      <c r="E118" s="6" t="s">
        <v>98</v>
      </c>
      <c r="F118" s="13">
        <f>SUM('CPT:WC053'!F118)</f>
        <v>10541000</v>
      </c>
      <c r="G118" s="14">
        <f>SUM('CPT:WC053'!G118)</f>
        <v>2618000</v>
      </c>
      <c r="H118" s="15">
        <f>SUM('CPT:WC053'!H118)</f>
        <v>118000</v>
      </c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3226017000</v>
      </c>
      <c r="G131" s="18">
        <f t="shared" ref="G131:H131" si="1">G47+G53+G60+G66+G72+G78+G84+G90+G98+G104+G111</f>
        <v>3253898000</v>
      </c>
      <c r="H131" s="18">
        <f t="shared" si="1"/>
        <v>3201564000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2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104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68086000</v>
      </c>
      <c r="G5" s="3">
        <v>73344000</v>
      </c>
      <c r="H5" s="3">
        <v>79087000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26912000</v>
      </c>
      <c r="G7" s="4">
        <f>SUM(G8:G19)</f>
        <v>33189000</v>
      </c>
      <c r="H7" s="4">
        <f>SUM(H8:H19)</f>
        <v>40970000</v>
      </c>
    </row>
    <row r="8" spans="5:8" ht="13" x14ac:dyDescent="0.3">
      <c r="E8" s="26" t="s">
        <v>11</v>
      </c>
      <c r="F8" s="11">
        <v>16298000</v>
      </c>
      <c r="G8" s="11">
        <v>16889000</v>
      </c>
      <c r="H8" s="11">
        <v>17989000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614000</v>
      </c>
      <c r="G11" s="11">
        <v>3300000</v>
      </c>
      <c r="H11" s="11">
        <v>2981000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13000000</v>
      </c>
      <c r="H16" s="11">
        <v>20000000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3136000</v>
      </c>
      <c r="G20" s="3">
        <f>SUM(G21:G29)</f>
        <v>1800000</v>
      </c>
      <c r="H20" s="3">
        <f>SUM(H21:H29)</f>
        <v>2000000</v>
      </c>
    </row>
    <row r="21" spans="5:8" ht="13" x14ac:dyDescent="0.3">
      <c r="E21" s="26" t="s">
        <v>24</v>
      </c>
      <c r="F21" s="19">
        <v>1700000</v>
      </c>
      <c r="G21" s="19">
        <v>1800000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1436000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98134000</v>
      </c>
      <c r="G30" s="18">
        <f>+G5+G6+G7+G20</f>
        <v>108333000</v>
      </c>
      <c r="H30" s="18">
        <f>+H5+H6+H7+H20</f>
        <v>122057000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98134000</v>
      </c>
      <c r="G42" s="30">
        <f>+G30+G41</f>
        <v>108333000</v>
      </c>
      <c r="H42" s="30">
        <f>+H30+H41</f>
        <v>122057000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5155000</v>
      </c>
      <c r="G45" s="4">
        <f>SUM(G47+G53+G59+G65+G71+G77+G83+G89+G95+G101+G107+G113)</f>
        <v>5432000</v>
      </c>
      <c r="H45" s="4">
        <f>SUM(H47+H53+H59+H65+H71+H77+H83+H89+H95+H101+H107+H113)</f>
        <v>5471000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1000000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1000000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30828000</v>
      </c>
      <c r="G90" s="3">
        <f>SUM(G91:G96)</f>
        <v>61037000</v>
      </c>
      <c r="H90" s="3">
        <f>SUM(H91:H96)</f>
        <v>9157000</v>
      </c>
    </row>
    <row r="91" spans="5:8" x14ac:dyDescent="0.25">
      <c r="E91" s="6" t="s">
        <v>113</v>
      </c>
      <c r="F91" s="7">
        <v>140000</v>
      </c>
      <c r="G91" s="8">
        <v>150000</v>
      </c>
      <c r="H91" s="9">
        <v>157000</v>
      </c>
    </row>
    <row r="92" spans="5:8" x14ac:dyDescent="0.25">
      <c r="E92" s="6" t="s">
        <v>94</v>
      </c>
      <c r="F92" s="10">
        <v>30548000</v>
      </c>
      <c r="G92" s="11">
        <v>60788000</v>
      </c>
      <c r="H92" s="12">
        <v>9000000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140000</v>
      </c>
      <c r="G95" s="11">
        <v>99000</v>
      </c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8394000</v>
      </c>
      <c r="G104" s="3">
        <f>SUM(G105:G109)</f>
        <v>8570000</v>
      </c>
      <c r="H104" s="3">
        <f>SUM(H105:H109)</f>
        <v>8860000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3379000</v>
      </c>
      <c r="G106" s="11">
        <v>3387000</v>
      </c>
      <c r="H106" s="12">
        <v>3539000</v>
      </c>
    </row>
    <row r="107" spans="5:8" x14ac:dyDescent="0.25">
      <c r="E107" s="6" t="s">
        <v>118</v>
      </c>
      <c r="F107" s="10">
        <v>5015000</v>
      </c>
      <c r="G107" s="11">
        <v>5183000</v>
      </c>
      <c r="H107" s="12">
        <v>5321000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0</v>
      </c>
      <c r="G111" s="3">
        <f>SUM(G112:G118)</f>
        <v>150000</v>
      </c>
      <c r="H111" s="3">
        <f>SUM(H112:H118)</f>
        <v>150000</v>
      </c>
    </row>
    <row r="112" spans="5:8" x14ac:dyDescent="0.25">
      <c r="E112" s="6" t="s">
        <v>90</v>
      </c>
      <c r="F112" s="7"/>
      <c r="G112" s="8"/>
      <c r="H112" s="9"/>
    </row>
    <row r="113" spans="5:8" x14ac:dyDescent="0.25">
      <c r="E113" s="6" t="s">
        <v>100</v>
      </c>
      <c r="F113" s="10"/>
      <c r="G113" s="11">
        <v>150000</v>
      </c>
      <c r="H113" s="12">
        <v>150000</v>
      </c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40222000</v>
      </c>
      <c r="G131" s="18">
        <f t="shared" ref="G131:H131" si="0">G47+G53+G60+G66+G72+G78+G84+G90+G98+G104+G111</f>
        <v>69757000</v>
      </c>
      <c r="H131" s="18">
        <f t="shared" si="0"/>
        <v>18167000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75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138465000</v>
      </c>
      <c r="G5" s="3">
        <v>148957000</v>
      </c>
      <c r="H5" s="3">
        <v>160358000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45487000</v>
      </c>
      <c r="G7" s="4">
        <f>SUM(G8:G19)</f>
        <v>33021000</v>
      </c>
      <c r="H7" s="4">
        <f>SUM(H8:H19)</f>
        <v>33631000</v>
      </c>
    </row>
    <row r="8" spans="5:8" ht="13" x14ac:dyDescent="0.3">
      <c r="E8" s="26" t="s">
        <v>11</v>
      </c>
      <c r="F8" s="11">
        <v>22126000</v>
      </c>
      <c r="G8" s="11">
        <v>23021000</v>
      </c>
      <c r="H8" s="11">
        <v>24688000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23361000</v>
      </c>
      <c r="G11" s="11">
        <v>10000000</v>
      </c>
      <c r="H11" s="11">
        <v>8943000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2968000</v>
      </c>
      <c r="G20" s="3">
        <f>SUM(G21:G29)</f>
        <v>1700000</v>
      </c>
      <c r="H20" s="3">
        <f>SUM(H21:H29)</f>
        <v>1900000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1368000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186920000</v>
      </c>
      <c r="G30" s="18">
        <f>+G5+G6+G7+G20</f>
        <v>183678000</v>
      </c>
      <c r="H30" s="18">
        <f>+H5+H6+H7+H20</f>
        <v>195889000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2602000</v>
      </c>
      <c r="G32" s="3">
        <f>SUM(G33:G38)</f>
        <v>2589000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2602000</v>
      </c>
      <c r="G34" s="11">
        <v>2589000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2602000</v>
      </c>
      <c r="G41" s="30">
        <f>+G32+G39</f>
        <v>2589000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189522000</v>
      </c>
      <c r="G42" s="30">
        <f>+G30+G41</f>
        <v>186267000</v>
      </c>
      <c r="H42" s="30">
        <f>+H30+H41</f>
        <v>195889000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1275000</v>
      </c>
      <c r="G45" s="4">
        <f>SUM(G47+G53+G59+G65+G71+G77+G83+G89+G95+G101+G107+G113)</f>
        <v>514000</v>
      </c>
      <c r="H45" s="4">
        <f>SUM(H47+H53+H59+H65+H71+H77+H83+H89+H95+H101+H107+H113)</f>
        <v>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1000000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1000000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97504000</v>
      </c>
      <c r="G90" s="3">
        <f>SUM(G91:G96)</f>
        <v>192576000</v>
      </c>
      <c r="H90" s="3">
        <f>SUM(H91:H96)</f>
        <v>120398000</v>
      </c>
    </row>
    <row r="91" spans="5:8" x14ac:dyDescent="0.25">
      <c r="E91" s="6" t="s">
        <v>113</v>
      </c>
      <c r="F91" s="7">
        <v>130000</v>
      </c>
      <c r="G91" s="8">
        <v>140000</v>
      </c>
      <c r="H91" s="9">
        <v>146000</v>
      </c>
    </row>
    <row r="92" spans="5:8" x14ac:dyDescent="0.25">
      <c r="E92" s="6" t="s">
        <v>94</v>
      </c>
      <c r="F92" s="10">
        <v>77057000</v>
      </c>
      <c r="G92" s="11">
        <v>155250000</v>
      </c>
      <c r="H92" s="12">
        <v>116252000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275000</v>
      </c>
      <c r="G95" s="11">
        <v>514000</v>
      </c>
      <c r="H95" s="12"/>
    </row>
    <row r="96" spans="5:8" x14ac:dyDescent="0.25">
      <c r="E96" s="6" t="s">
        <v>104</v>
      </c>
      <c r="F96" s="13">
        <v>20042000</v>
      </c>
      <c r="G96" s="14">
        <v>36672000</v>
      </c>
      <c r="H96" s="15">
        <v>4000000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8728000</v>
      </c>
      <c r="G104" s="3">
        <f>SUM(G105:G109)</f>
        <v>8748000</v>
      </c>
      <c r="H104" s="3">
        <f>SUM(H105:H109)</f>
        <v>9140000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8728000</v>
      </c>
      <c r="G106" s="11">
        <v>8748000</v>
      </c>
      <c r="H106" s="12">
        <v>9140000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76000</v>
      </c>
      <c r="G111" s="3">
        <f>SUM(G112:G118)</f>
        <v>76000</v>
      </c>
      <c r="H111" s="3">
        <f>SUM(H112:H118)</f>
        <v>76000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107308000</v>
      </c>
      <c r="G131" s="18">
        <f t="shared" ref="G131:H131" si="0">G47+G53+G60+G66+G72+G78+G84+G90+G98+G104+G111</f>
        <v>201400000</v>
      </c>
      <c r="H131" s="18">
        <f t="shared" si="0"/>
        <v>129614000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1"/>
  <sheetViews>
    <sheetView showGridLines="0" topLeftCell="A71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153764000</v>
      </c>
      <c r="G5" s="3">
        <v>165898000</v>
      </c>
      <c r="H5" s="3">
        <v>179172000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52150000</v>
      </c>
      <c r="G7" s="4">
        <f>SUM(G8:G19)</f>
        <v>48443000</v>
      </c>
      <c r="H7" s="4">
        <f>SUM(H8:H19)</f>
        <v>48093000</v>
      </c>
    </row>
    <row r="8" spans="5:8" ht="13" x14ac:dyDescent="0.3">
      <c r="E8" s="26" t="s">
        <v>11</v>
      </c>
      <c r="F8" s="11">
        <v>29332000</v>
      </c>
      <c r="G8" s="11">
        <v>25343000</v>
      </c>
      <c r="H8" s="11">
        <v>27225000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22818000</v>
      </c>
      <c r="G11" s="11">
        <v>23100000</v>
      </c>
      <c r="H11" s="11">
        <v>20868000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3193000</v>
      </c>
      <c r="G20" s="3">
        <f>SUM(G21:G29)</f>
        <v>1700000</v>
      </c>
      <c r="H20" s="3">
        <f>SUM(H21:H29)</f>
        <v>1800000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1593000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209107000</v>
      </c>
      <c r="G30" s="18">
        <f>+G5+G6+G7+G20</f>
        <v>216041000</v>
      </c>
      <c r="H30" s="18">
        <f>+H5+H6+H7+H20</f>
        <v>229065000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296000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296000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296000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209403000</v>
      </c>
      <c r="G42" s="30">
        <f>+G30+G41</f>
        <v>216041000</v>
      </c>
      <c r="H42" s="30">
        <f>+H30+H41</f>
        <v>229065000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212253000</v>
      </c>
      <c r="G45" s="4">
        <f>SUM(G47+G53+G59+G65+G71+G77+G83+G90+G96+G102+G108+G114)</f>
        <v>241361000</v>
      </c>
      <c r="H45" s="4">
        <f>SUM(H47+H53+H59+H65+H71+H77+H83+H90+H96+H102+H108+H114)</f>
        <v>245623000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9484000</v>
      </c>
      <c r="G53" s="3">
        <f>SUM(G54:G58)</f>
        <v>9938000</v>
      </c>
      <c r="H53" s="3">
        <f>SUM(H54:H58)</f>
        <v>10164000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>
        <v>3772000</v>
      </c>
      <c r="G56" s="11">
        <v>4100000</v>
      </c>
      <c r="H56" s="12">
        <v>4220000</v>
      </c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>
        <v>5712000</v>
      </c>
      <c r="G58" s="14">
        <v>5838000</v>
      </c>
      <c r="H58" s="15">
        <v>5944000</v>
      </c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184083000</v>
      </c>
      <c r="G90" s="3">
        <f>SUM(G91:G96)</f>
        <v>228423000</v>
      </c>
      <c r="H90" s="3">
        <f>SUM(H91:H96)</f>
        <v>232459000</v>
      </c>
    </row>
    <row r="91" spans="5:8" x14ac:dyDescent="0.25">
      <c r="E91" s="6" t="s">
        <v>113</v>
      </c>
      <c r="F91" s="7">
        <v>170000</v>
      </c>
      <c r="G91" s="8">
        <v>190000</v>
      </c>
      <c r="H91" s="9">
        <v>199000</v>
      </c>
    </row>
    <row r="92" spans="5:8" x14ac:dyDescent="0.25">
      <c r="E92" s="6" t="s">
        <v>94</v>
      </c>
      <c r="F92" s="10">
        <v>164948000</v>
      </c>
      <c r="G92" s="11">
        <v>224958000</v>
      </c>
      <c r="H92" s="12">
        <v>229000000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30000</v>
      </c>
      <c r="G95" s="11">
        <v>26000</v>
      </c>
      <c r="H95" s="12"/>
    </row>
    <row r="96" spans="5:8" x14ac:dyDescent="0.25">
      <c r="E96" s="6" t="s">
        <v>104</v>
      </c>
      <c r="F96" s="13">
        <v>18686000</v>
      </c>
      <c r="G96" s="14">
        <v>3000000</v>
      </c>
      <c r="H96" s="15">
        <v>3000000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12552000</v>
      </c>
      <c r="G104" s="3">
        <f>SUM(G105:G109)</f>
        <v>12284000</v>
      </c>
      <c r="H104" s="3">
        <f>SUM(H105:H109)</f>
        <v>12713000</v>
      </c>
    </row>
    <row r="105" spans="5:8" x14ac:dyDescent="0.25">
      <c r="E105" s="6" t="s">
        <v>117</v>
      </c>
      <c r="F105" s="7">
        <v>500000</v>
      </c>
      <c r="G105" s="8"/>
      <c r="H105" s="9"/>
    </row>
    <row r="106" spans="5:8" x14ac:dyDescent="0.25">
      <c r="E106" s="6" t="s">
        <v>88</v>
      </c>
      <c r="F106" s="10">
        <v>5480000</v>
      </c>
      <c r="G106" s="11">
        <v>5492000</v>
      </c>
      <c r="H106" s="12">
        <v>5739000</v>
      </c>
    </row>
    <row r="107" spans="5:8" x14ac:dyDescent="0.25">
      <c r="E107" s="6" t="s">
        <v>118</v>
      </c>
      <c r="F107" s="10">
        <v>6572000</v>
      </c>
      <c r="G107" s="11">
        <v>6792000</v>
      </c>
      <c r="H107" s="12">
        <v>6974000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188000</v>
      </c>
      <c r="G111" s="3">
        <f>SUM(G112:G118)</f>
        <v>38000</v>
      </c>
      <c r="H111" s="3">
        <f>SUM(H112:H118)</f>
        <v>38000</v>
      </c>
    </row>
    <row r="112" spans="5:8" x14ac:dyDescent="0.25">
      <c r="E112" s="6" t="s">
        <v>90</v>
      </c>
      <c r="F112" s="7">
        <v>38000</v>
      </c>
      <c r="G112" s="8">
        <v>38000</v>
      </c>
      <c r="H112" s="9">
        <v>38000</v>
      </c>
    </row>
    <row r="113" spans="5:8" x14ac:dyDescent="0.25">
      <c r="E113" s="6" t="s">
        <v>100</v>
      </c>
      <c r="F113" s="10">
        <v>150000</v>
      </c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206307000</v>
      </c>
      <c r="G131" s="18">
        <f t="shared" ref="G131:H131" si="0">G47+G53+G60+G66+G72+G78+G84+G90+G98+G104+G111</f>
        <v>250683000</v>
      </c>
      <c r="H131" s="18">
        <f t="shared" si="0"/>
        <v>255374000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1"/>
  <sheetViews>
    <sheetView showGridLines="0" topLeftCell="A80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145706000</v>
      </c>
      <c r="G5" s="3">
        <v>157204000</v>
      </c>
      <c r="H5" s="3">
        <v>169783000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40630000</v>
      </c>
      <c r="G7" s="4">
        <f>SUM(G8:G19)</f>
        <v>27369000</v>
      </c>
      <c r="H7" s="4">
        <f>SUM(H8:H19)</f>
        <v>29314000</v>
      </c>
    </row>
    <row r="8" spans="5:8" ht="13" x14ac:dyDescent="0.3">
      <c r="E8" s="26" t="s">
        <v>11</v>
      </c>
      <c r="F8" s="11">
        <v>25630000</v>
      </c>
      <c r="G8" s="11">
        <v>26709000</v>
      </c>
      <c r="H8" s="11">
        <v>28718000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660000</v>
      </c>
      <c r="H11" s="11">
        <v>596000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6659000</v>
      </c>
      <c r="G20" s="3">
        <f>SUM(G21:G29)</f>
        <v>5700000</v>
      </c>
      <c r="H20" s="3">
        <f>SUM(H21:H29)</f>
        <v>1800000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1559000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3500000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192995000</v>
      </c>
      <c r="G30" s="18">
        <f>+G5+G6+G7+G20</f>
        <v>190273000</v>
      </c>
      <c r="H30" s="18">
        <f>+H5+H6+H7+H20</f>
        <v>200897000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192995000</v>
      </c>
      <c r="G42" s="30">
        <f>+G30+G41</f>
        <v>190273000</v>
      </c>
      <c r="H42" s="30">
        <f>+H30+H41</f>
        <v>200897000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37626000</v>
      </c>
      <c r="G45" s="4">
        <f>SUM(G47+G53+G59+G65+G71+G77+G83+G90+G96+G102+G108+G114)</f>
        <v>43423000</v>
      </c>
      <c r="H45" s="4">
        <f>SUM(H47+H53+H59+H65+H71+H77+H83+H90+H96+H102+H108+H114)</f>
        <v>25549000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150000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150000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35944000</v>
      </c>
      <c r="G90" s="3">
        <f>SUM(G91:G96)</f>
        <v>35236000</v>
      </c>
      <c r="H90" s="3">
        <f>SUM(H91:H96)</f>
        <v>24136000</v>
      </c>
    </row>
    <row r="91" spans="5:8" x14ac:dyDescent="0.25">
      <c r="E91" s="6" t="s">
        <v>113</v>
      </c>
      <c r="F91" s="7">
        <v>1375000</v>
      </c>
      <c r="G91" s="8">
        <v>1400000</v>
      </c>
      <c r="H91" s="9">
        <v>1463000</v>
      </c>
    </row>
    <row r="92" spans="5:8" x14ac:dyDescent="0.25">
      <c r="E92" s="6" t="s">
        <v>94</v>
      </c>
      <c r="F92" s="10">
        <v>25000000</v>
      </c>
      <c r="G92" s="11">
        <v>25400000</v>
      </c>
      <c r="H92" s="12">
        <v>21000000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>
        <v>7788000</v>
      </c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>
        <v>1532000</v>
      </c>
      <c r="G96" s="14">
        <v>8187000</v>
      </c>
      <c r="H96" s="15">
        <v>1413000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10683000</v>
      </c>
      <c r="G104" s="3">
        <f>SUM(G105:G109)</f>
        <v>10907000</v>
      </c>
      <c r="H104" s="3">
        <f>SUM(H105:H109)</f>
        <v>11277000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4271000</v>
      </c>
      <c r="G106" s="11">
        <v>4281000</v>
      </c>
      <c r="H106" s="12">
        <v>4473000</v>
      </c>
    </row>
    <row r="107" spans="5:8" x14ac:dyDescent="0.25">
      <c r="E107" s="6" t="s">
        <v>118</v>
      </c>
      <c r="F107" s="10">
        <v>6412000</v>
      </c>
      <c r="G107" s="11">
        <v>6626000</v>
      </c>
      <c r="H107" s="12">
        <v>6804000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982000</v>
      </c>
      <c r="G111" s="3">
        <f>SUM(G112:G118)</f>
        <v>132000</v>
      </c>
      <c r="H111" s="3">
        <f>SUM(H112:H118)</f>
        <v>132000</v>
      </c>
    </row>
    <row r="112" spans="5:8" x14ac:dyDescent="0.25">
      <c r="E112" s="6" t="s">
        <v>90</v>
      </c>
      <c r="F112" s="7">
        <v>132000</v>
      </c>
      <c r="G112" s="8">
        <v>132000</v>
      </c>
      <c r="H112" s="9">
        <v>132000</v>
      </c>
    </row>
    <row r="113" spans="5:8" x14ac:dyDescent="0.25">
      <c r="E113" s="6" t="s">
        <v>100</v>
      </c>
      <c r="F113" s="10">
        <v>150000</v>
      </c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>
        <v>700000</v>
      </c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47759000</v>
      </c>
      <c r="G131" s="18">
        <f t="shared" ref="G131:H131" si="0">G47+G53+G60+G66+G72+G78+G84+G90+G98+G104+G111</f>
        <v>46275000</v>
      </c>
      <c r="H131" s="18">
        <f t="shared" si="0"/>
        <v>35545000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1"/>
  <sheetViews>
    <sheetView showGridLines="0" topLeftCell="A92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231574000</v>
      </c>
      <c r="G5" s="3">
        <v>249848000</v>
      </c>
      <c r="H5" s="3">
        <v>269840000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694155000</v>
      </c>
      <c r="G7" s="4">
        <f>SUM(G8:G19)</f>
        <v>560376000</v>
      </c>
      <c r="H7" s="4">
        <f>SUM(H8:H19)</f>
        <v>58667000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3340000</v>
      </c>
      <c r="G11" s="11">
        <v>13200000</v>
      </c>
      <c r="H11" s="11">
        <v>11924000</v>
      </c>
    </row>
    <row r="12" spans="5:8" ht="13" x14ac:dyDescent="0.3">
      <c r="E12" s="26" t="s">
        <v>15</v>
      </c>
      <c r="F12" s="19">
        <v>30000000</v>
      </c>
      <c r="G12" s="19">
        <v>15000000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600000000</v>
      </c>
      <c r="G15" s="11">
        <v>490000000</v>
      </c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60815000</v>
      </c>
      <c r="G18" s="11">
        <v>42176000</v>
      </c>
      <c r="H18" s="11">
        <v>45743000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3662000</v>
      </c>
      <c r="G20" s="3">
        <f>SUM(G21:G29)</f>
        <v>1700000</v>
      </c>
      <c r="H20" s="3">
        <f>SUM(H21:H29)</f>
        <v>1800000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2062000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929391000</v>
      </c>
      <c r="G30" s="18">
        <f>+G5+G6+G7+G20</f>
        <v>811924000</v>
      </c>
      <c r="H30" s="18">
        <f>+H5+H6+H7+H20</f>
        <v>330307000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3948000</v>
      </c>
      <c r="G32" s="3">
        <f>SUM(G33:G38)</f>
        <v>500000</v>
      </c>
      <c r="H32" s="3">
        <f>SUM(H33:H38)</f>
        <v>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3448000</v>
      </c>
      <c r="G34" s="11"/>
      <c r="H34" s="11"/>
    </row>
    <row r="35" spans="5:8" ht="13" x14ac:dyDescent="0.3">
      <c r="E35" s="26" t="s">
        <v>37</v>
      </c>
      <c r="F35" s="11">
        <v>500000</v>
      </c>
      <c r="G35" s="11">
        <v>500000</v>
      </c>
      <c r="H35" s="11">
        <v>500000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3948000</v>
      </c>
      <c r="G41" s="30">
        <f>+G32+G39</f>
        <v>500000</v>
      </c>
      <c r="H41" s="30">
        <f>+H32+H39</f>
        <v>500000</v>
      </c>
    </row>
    <row r="42" spans="5:8" ht="14" x14ac:dyDescent="0.3">
      <c r="E42" s="29" t="s">
        <v>40</v>
      </c>
      <c r="F42" s="30">
        <f>+F30+F41</f>
        <v>933339000</v>
      </c>
      <c r="G42" s="30">
        <f>+G30+G41</f>
        <v>812424000</v>
      </c>
      <c r="H42" s="30">
        <f>+H30+H41</f>
        <v>330807000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61960000</v>
      </c>
      <c r="G45" s="4">
        <f>SUM(G47+G53+G59+G65+G71+G77+G83+G90+G96+G102+G108+G114)</f>
        <v>80345000</v>
      </c>
      <c r="H45" s="4">
        <f>SUM(H47+H53+H59+H65+H71+H77+H83+H90+H96+H102+H108+H114)</f>
        <v>81070000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59460000</v>
      </c>
      <c r="G90" s="3">
        <f>SUM(G91:G96)</f>
        <v>65960000</v>
      </c>
      <c r="H90" s="3">
        <f>SUM(H91:H96)</f>
        <v>66685000</v>
      </c>
    </row>
    <row r="91" spans="5:8" x14ac:dyDescent="0.25">
      <c r="E91" s="6" t="s">
        <v>113</v>
      </c>
      <c r="F91" s="7">
        <v>11300000</v>
      </c>
      <c r="G91" s="8">
        <v>12000000</v>
      </c>
      <c r="H91" s="9">
        <v>12540000</v>
      </c>
    </row>
    <row r="92" spans="5:8" x14ac:dyDescent="0.25">
      <c r="E92" s="6" t="s">
        <v>94</v>
      </c>
      <c r="F92" s="10">
        <v>44888000</v>
      </c>
      <c r="G92" s="11">
        <v>37500000</v>
      </c>
      <c r="H92" s="12">
        <v>39500000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523000</v>
      </c>
      <c r="G95" s="11">
        <v>1826000</v>
      </c>
      <c r="H95" s="12"/>
    </row>
    <row r="96" spans="5:8" x14ac:dyDescent="0.25">
      <c r="E96" s="6" t="s">
        <v>104</v>
      </c>
      <c r="F96" s="13">
        <v>2500000</v>
      </c>
      <c r="G96" s="14">
        <v>14385000</v>
      </c>
      <c r="H96" s="15">
        <v>14385000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20800000</v>
      </c>
      <c r="G104" s="3">
        <f>SUM(G105:G109)</f>
        <v>20847000</v>
      </c>
      <c r="H104" s="3">
        <f>SUM(H105:H109)</f>
        <v>21782000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20800000</v>
      </c>
      <c r="G106" s="11">
        <v>20847000</v>
      </c>
      <c r="H106" s="12">
        <v>21782000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113000</v>
      </c>
      <c r="G111" s="3">
        <f>SUM(G112:G118)</f>
        <v>113000</v>
      </c>
      <c r="H111" s="3">
        <f>SUM(H112:H118)</f>
        <v>113000</v>
      </c>
    </row>
    <row r="112" spans="5:8" x14ac:dyDescent="0.25">
      <c r="E112" s="6" t="s">
        <v>90</v>
      </c>
      <c r="F112" s="7">
        <v>113000</v>
      </c>
      <c r="G112" s="8">
        <v>113000</v>
      </c>
      <c r="H112" s="9">
        <v>113000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80373000</v>
      </c>
      <c r="G131" s="18">
        <f t="shared" ref="G131:H131" si="0">G47+G53+G60+G66+G72+G78+G84+G90+G98+G104+G111</f>
        <v>86920000</v>
      </c>
      <c r="H131" s="18">
        <f t="shared" si="0"/>
        <v>88580000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1"/>
  <sheetViews>
    <sheetView showGridLines="0" topLeftCell="A58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215604000</v>
      </c>
      <c r="G5" s="3">
        <v>232617000</v>
      </c>
      <c r="H5" s="3">
        <v>251231000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69551000</v>
      </c>
      <c r="G7" s="4">
        <f>SUM(G8:G19)</f>
        <v>53969000</v>
      </c>
      <c r="H7" s="4">
        <f>SUM(H8:H19)</f>
        <v>56546000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5056000</v>
      </c>
      <c r="G11" s="11">
        <v>11000000</v>
      </c>
      <c r="H11" s="11">
        <v>9943000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64495000</v>
      </c>
      <c r="G18" s="11">
        <v>42969000</v>
      </c>
      <c r="H18" s="11">
        <v>46603000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8621000</v>
      </c>
      <c r="G20" s="3">
        <f>SUM(G21:G29)</f>
        <v>6700000</v>
      </c>
      <c r="H20" s="3">
        <f>SUM(H21:H29)</f>
        <v>6800000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2021000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293776000</v>
      </c>
      <c r="G30" s="18">
        <f>+G5+G6+G7+G20</f>
        <v>293286000</v>
      </c>
      <c r="H30" s="18">
        <f>+H5+H6+H7+H20</f>
        <v>314577000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125000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>
        <v>125000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125000</v>
      </c>
    </row>
    <row r="42" spans="5:8" ht="14" x14ac:dyDescent="0.3">
      <c r="E42" s="29" t="s">
        <v>40</v>
      </c>
      <c r="F42" s="30">
        <f>+F30+F41</f>
        <v>293776000</v>
      </c>
      <c r="G42" s="30">
        <f>+G30+G41</f>
        <v>293286000</v>
      </c>
      <c r="H42" s="30">
        <f>+H30+H41</f>
        <v>314702000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57189000</v>
      </c>
      <c r="G45" s="4">
        <f>SUM(G47+G53+G59+G65+G71+G77+G83+G90+G96+G102+G108+G114)</f>
        <v>112111000</v>
      </c>
      <c r="H45" s="4">
        <f>SUM(H47+H53+H59+H65+H71+H77+H83+H90+H96+H102+H108+H114)</f>
        <v>151126000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628000</v>
      </c>
      <c r="G78" s="3">
        <f>SUM(G79:G82)</f>
        <v>656000</v>
      </c>
      <c r="H78" s="3">
        <f>SUM(H79:H82)</f>
        <v>656000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>
        <v>628000</v>
      </c>
      <c r="G81" s="11">
        <v>656000</v>
      </c>
      <c r="H81" s="12">
        <v>656000</v>
      </c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1500000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1500000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38639000</v>
      </c>
      <c r="G90" s="3">
        <f>SUM(G91:G96)</f>
        <v>96111000</v>
      </c>
      <c r="H90" s="3">
        <f>SUM(H91:H96)</f>
        <v>135126000</v>
      </c>
    </row>
    <row r="91" spans="5:8" x14ac:dyDescent="0.25">
      <c r="E91" s="6" t="s">
        <v>113</v>
      </c>
      <c r="F91" s="7">
        <v>345000</v>
      </c>
      <c r="G91" s="8">
        <v>350000</v>
      </c>
      <c r="H91" s="9">
        <v>366000</v>
      </c>
    </row>
    <row r="92" spans="5:8" x14ac:dyDescent="0.25">
      <c r="E92" s="6" t="s">
        <v>94</v>
      </c>
      <c r="F92" s="10">
        <v>18692000</v>
      </c>
      <c r="G92" s="11">
        <v>79143000</v>
      </c>
      <c r="H92" s="12">
        <v>118500000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803000</v>
      </c>
      <c r="G95" s="11">
        <v>369000</v>
      </c>
      <c r="H95" s="12"/>
    </row>
    <row r="96" spans="5:8" x14ac:dyDescent="0.25">
      <c r="E96" s="6" t="s">
        <v>104</v>
      </c>
      <c r="F96" s="13">
        <v>18550000</v>
      </c>
      <c r="G96" s="14">
        <v>16000000</v>
      </c>
      <c r="H96" s="15">
        <v>16000000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11333000</v>
      </c>
      <c r="G104" s="3">
        <f>SUM(G105:G109)</f>
        <v>11359000</v>
      </c>
      <c r="H104" s="3">
        <f>SUM(H105:H109)</f>
        <v>11868000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11333000</v>
      </c>
      <c r="G106" s="11">
        <v>11359000</v>
      </c>
      <c r="H106" s="12">
        <v>11868000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38000</v>
      </c>
      <c r="G111" s="3">
        <f>SUM(G112:G118)</f>
        <v>38000</v>
      </c>
      <c r="H111" s="3">
        <f>SUM(H112:H118)</f>
        <v>38000</v>
      </c>
    </row>
    <row r="112" spans="5:8" x14ac:dyDescent="0.25">
      <c r="E112" s="6" t="s">
        <v>90</v>
      </c>
      <c r="F112" s="7">
        <v>38000</v>
      </c>
      <c r="G112" s="8">
        <v>38000</v>
      </c>
      <c r="H112" s="9">
        <v>38000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52138000</v>
      </c>
      <c r="G131" s="18">
        <f t="shared" ref="G131:H131" si="0">G47+G53+G60+G66+G72+G78+G84+G90+G98+G104+G111</f>
        <v>108164000</v>
      </c>
      <c r="H131" s="18">
        <f t="shared" si="0"/>
        <v>147688000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1"/>
  <sheetViews>
    <sheetView showGridLines="0" topLeftCell="A73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174394000</v>
      </c>
      <c r="G5" s="3">
        <v>188156000</v>
      </c>
      <c r="H5" s="3">
        <v>203212000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54410000</v>
      </c>
      <c r="G7" s="4">
        <f>SUM(G8:G19)</f>
        <v>61040000</v>
      </c>
      <c r="H7" s="4">
        <f>SUM(H8:H19)</f>
        <v>62514000</v>
      </c>
    </row>
    <row r="8" spans="5:8" ht="13" x14ac:dyDescent="0.3">
      <c r="E8" s="26" t="s">
        <v>11</v>
      </c>
      <c r="F8" s="11">
        <v>39790000</v>
      </c>
      <c r="G8" s="11">
        <v>41609000</v>
      </c>
      <c r="H8" s="11">
        <v>44996000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14620000</v>
      </c>
      <c r="G11" s="11">
        <v>19431000</v>
      </c>
      <c r="H11" s="11">
        <v>17518000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3495000</v>
      </c>
      <c r="G20" s="3">
        <f>SUM(G21:G29)</f>
        <v>1700000</v>
      </c>
      <c r="H20" s="3">
        <f>SUM(H21:H29)</f>
        <v>1800000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1895000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232299000</v>
      </c>
      <c r="G30" s="18">
        <f>+G5+G6+G7+G20</f>
        <v>250896000</v>
      </c>
      <c r="H30" s="18">
        <f>+H5+H6+H7+H20</f>
        <v>267526000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532000</v>
      </c>
      <c r="G32" s="3">
        <f>SUM(G33:G38)</f>
        <v>2977000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532000</v>
      </c>
      <c r="G34" s="11">
        <v>2977000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532000</v>
      </c>
      <c r="G41" s="30">
        <f>+G32+G39</f>
        <v>2977000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232831000</v>
      </c>
      <c r="G42" s="30">
        <f>+G30+G41</f>
        <v>253873000</v>
      </c>
      <c r="H42" s="30">
        <f>+H30+H41</f>
        <v>267526000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9179000</v>
      </c>
      <c r="G45" s="4">
        <f>SUM(G47+G53+G59+G65+G71+G77+G83+G90+G96+G102+G108+G114)</f>
        <v>19959000</v>
      </c>
      <c r="H45" s="4">
        <f>SUM(H47+H53+H59+H65+H71+H77+H83+H90+H96+H102+H108+H114)</f>
        <v>792000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1030000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1030000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6570000</v>
      </c>
      <c r="G90" s="3">
        <f>SUM(G91:G96)</f>
        <v>11959000</v>
      </c>
      <c r="H90" s="3">
        <f>SUM(H91:H96)</f>
        <v>792000</v>
      </c>
    </row>
    <row r="91" spans="5:8" x14ac:dyDescent="0.25">
      <c r="E91" s="6" t="s">
        <v>113</v>
      </c>
      <c r="F91" s="7">
        <v>200000</v>
      </c>
      <c r="G91" s="8">
        <v>260000</v>
      </c>
      <c r="H91" s="9">
        <v>272000</v>
      </c>
    </row>
    <row r="92" spans="5:8" x14ac:dyDescent="0.25">
      <c r="E92" s="6" t="s">
        <v>94</v>
      </c>
      <c r="F92" s="10">
        <v>1807000</v>
      </c>
      <c r="G92" s="11">
        <v>2416000</v>
      </c>
      <c r="H92" s="12"/>
    </row>
    <row r="93" spans="5:8" x14ac:dyDescent="0.25">
      <c r="E93" s="6" t="s">
        <v>95</v>
      </c>
      <c r="F93" s="10">
        <v>497000</v>
      </c>
      <c r="G93" s="11">
        <v>497000</v>
      </c>
      <c r="H93" s="12">
        <v>520000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1457000</v>
      </c>
      <c r="G95" s="11">
        <v>786000</v>
      </c>
      <c r="H95" s="12"/>
    </row>
    <row r="96" spans="5:8" x14ac:dyDescent="0.25">
      <c r="E96" s="6" t="s">
        <v>104</v>
      </c>
      <c r="F96" s="13">
        <v>2609000</v>
      </c>
      <c r="G96" s="14">
        <v>8000000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11504000</v>
      </c>
      <c r="G104" s="3">
        <f>SUM(G105:G109)</f>
        <v>11530000</v>
      </c>
      <c r="H104" s="3">
        <f>SUM(H105:H109)</f>
        <v>12047000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11504000</v>
      </c>
      <c r="G106" s="11">
        <v>11530000</v>
      </c>
      <c r="H106" s="12">
        <v>12047000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560000</v>
      </c>
      <c r="G111" s="3">
        <f>SUM(G112:G118)</f>
        <v>212000</v>
      </c>
      <c r="H111" s="3">
        <f>SUM(H112:H118)</f>
        <v>212000</v>
      </c>
    </row>
    <row r="112" spans="5:8" x14ac:dyDescent="0.25">
      <c r="E112" s="6" t="s">
        <v>90</v>
      </c>
      <c r="F112" s="7">
        <v>94000</v>
      </c>
      <c r="G112" s="8">
        <v>94000</v>
      </c>
      <c r="H112" s="9">
        <v>94000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>
        <v>466000</v>
      </c>
      <c r="G118" s="14">
        <v>118000</v>
      </c>
      <c r="H118" s="15">
        <v>118000</v>
      </c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19664000</v>
      </c>
      <c r="G131" s="18">
        <f t="shared" ref="G131:H131" si="0">G47+G53+G60+G66+G72+G78+G84+G90+G98+G104+G111</f>
        <v>23701000</v>
      </c>
      <c r="H131" s="18">
        <f t="shared" si="0"/>
        <v>13051000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A78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72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113734000</v>
      </c>
      <c r="G5" s="3">
        <v>121970000</v>
      </c>
      <c r="H5" s="3">
        <v>130809000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29021000</v>
      </c>
      <c r="G7" s="4">
        <f>SUM(G8:G19)</f>
        <v>30127000</v>
      </c>
      <c r="H7" s="4">
        <f>SUM(H8:H19)</f>
        <v>32603000</v>
      </c>
    </row>
    <row r="8" spans="5:8" ht="13" x14ac:dyDescent="0.3">
      <c r="E8" s="26" t="s">
        <v>11</v>
      </c>
      <c r="F8" s="11">
        <v>25096000</v>
      </c>
      <c r="G8" s="11">
        <v>26147000</v>
      </c>
      <c r="H8" s="11">
        <v>28103000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2925000</v>
      </c>
      <c r="G11" s="11">
        <v>2980000</v>
      </c>
      <c r="H11" s="11">
        <v>3500000</v>
      </c>
    </row>
    <row r="12" spans="5:8" ht="13" x14ac:dyDescent="0.3">
      <c r="E12" s="26" t="s">
        <v>15</v>
      </c>
      <c r="F12" s="19">
        <v>1000000</v>
      </c>
      <c r="G12" s="19">
        <v>1000000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3245000</v>
      </c>
      <c r="G20" s="3">
        <f>SUM(G21:G29)</f>
        <v>1700000</v>
      </c>
      <c r="H20" s="3">
        <f>SUM(H21:H29)</f>
        <v>1800000</v>
      </c>
    </row>
    <row r="21" spans="5:8" ht="13" x14ac:dyDescent="0.3">
      <c r="E21" s="26" t="s">
        <v>24</v>
      </c>
      <c r="F21" s="19">
        <v>1600000</v>
      </c>
      <c r="G21" s="19">
        <v>1700000</v>
      </c>
      <c r="H21" s="19">
        <v>1800000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1645000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146000000</v>
      </c>
      <c r="G30" s="18">
        <f>+G5+G6+G7+G20</f>
        <v>153797000</v>
      </c>
      <c r="H30" s="18">
        <f>+H5+H6+H7+H20</f>
        <v>165212000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1000000</v>
      </c>
      <c r="G32" s="3">
        <f>SUM(G33:G38)</f>
        <v>1000000</v>
      </c>
      <c r="H32" s="3">
        <f>SUM(H33:H38)</f>
        <v>1000000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1000000</v>
      </c>
      <c r="G41" s="30">
        <f>+G32+G39</f>
        <v>1000000</v>
      </c>
      <c r="H41" s="30">
        <f>+H32+H39</f>
        <v>1000000</v>
      </c>
    </row>
    <row r="42" spans="5:8" ht="14" x14ac:dyDescent="0.3">
      <c r="E42" s="29" t="s">
        <v>40</v>
      </c>
      <c r="F42" s="30">
        <f>+F30+F41</f>
        <v>147000000</v>
      </c>
      <c r="G42" s="30">
        <f>+G30+G41</f>
        <v>154797000</v>
      </c>
      <c r="H42" s="30">
        <f>+H30+H41</f>
        <v>166212000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7002000</v>
      </c>
      <c r="G45" s="4">
        <f>SUM(G47+G53+G59+G65+G71+G77+G83+G89+G95+G101+G107+G113)</f>
        <v>7378000</v>
      </c>
      <c r="H45" s="4">
        <f>SUM(H47+H53+H59+H65+H71+H77+H83+H89+H95+H101+H107+H113)</f>
        <v>7214000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35432000</v>
      </c>
      <c r="G90" s="3">
        <f>SUM(G91:G96)</f>
        <v>16242000</v>
      </c>
      <c r="H90" s="3">
        <f>SUM(H91:H96)</f>
        <v>7826000</v>
      </c>
    </row>
    <row r="91" spans="5:8" x14ac:dyDescent="0.25">
      <c r="E91" s="6" t="s">
        <v>113</v>
      </c>
      <c r="F91" s="7">
        <v>130000</v>
      </c>
      <c r="G91" s="8">
        <v>140000</v>
      </c>
      <c r="H91" s="9">
        <v>146000</v>
      </c>
    </row>
    <row r="92" spans="5:8" x14ac:dyDescent="0.25">
      <c r="E92" s="6" t="s">
        <v>94</v>
      </c>
      <c r="F92" s="10"/>
      <c r="G92" s="11">
        <v>9750000</v>
      </c>
      <c r="H92" s="12">
        <v>300000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203000</v>
      </c>
      <c r="G95" s="11">
        <v>352000</v>
      </c>
      <c r="H95" s="12"/>
    </row>
    <row r="96" spans="5:8" x14ac:dyDescent="0.25">
      <c r="E96" s="6" t="s">
        <v>104</v>
      </c>
      <c r="F96" s="13">
        <v>35099000</v>
      </c>
      <c r="G96" s="14">
        <v>6000000</v>
      </c>
      <c r="H96" s="15">
        <v>7380000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10857000</v>
      </c>
      <c r="G104" s="3">
        <f>SUM(G105:G109)</f>
        <v>11093000</v>
      </c>
      <c r="H104" s="3">
        <f>SUM(H105:H109)</f>
        <v>11464000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4058000</v>
      </c>
      <c r="G106" s="11">
        <v>4067000</v>
      </c>
      <c r="H106" s="12">
        <v>4250000</v>
      </c>
    </row>
    <row r="107" spans="5:8" x14ac:dyDescent="0.25">
      <c r="E107" s="6" t="s">
        <v>118</v>
      </c>
      <c r="F107" s="10">
        <v>6799000</v>
      </c>
      <c r="G107" s="11">
        <v>7026000</v>
      </c>
      <c r="H107" s="12">
        <v>7214000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38000</v>
      </c>
      <c r="G111" s="3">
        <f>SUM(G112:G118)</f>
        <v>38000</v>
      </c>
      <c r="H111" s="3">
        <f>SUM(H112:H118)</f>
        <v>38000</v>
      </c>
    </row>
    <row r="112" spans="5:8" x14ac:dyDescent="0.25">
      <c r="E112" s="6" t="s">
        <v>90</v>
      </c>
      <c r="F112" s="7">
        <v>38000</v>
      </c>
      <c r="G112" s="8">
        <v>38000</v>
      </c>
      <c r="H112" s="9">
        <v>38000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46327000</v>
      </c>
      <c r="G131" s="18">
        <f t="shared" ref="G131:H131" si="0">G47+G53+G60+G66+G72+G78+G84+G90+G98+G104+G111</f>
        <v>27373000</v>
      </c>
      <c r="H131" s="18">
        <f t="shared" si="0"/>
        <v>19328000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A70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140900000</v>
      </c>
      <c r="G5" s="3">
        <v>150354000</v>
      </c>
      <c r="H5" s="3">
        <v>160211000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41233000</v>
      </c>
      <c r="G7" s="4">
        <f>SUM(G8:G19)</f>
        <v>36645000</v>
      </c>
      <c r="H7" s="4">
        <f>SUM(H8:H19)</f>
        <v>40109000</v>
      </c>
    </row>
    <row r="8" spans="5:8" ht="13" x14ac:dyDescent="0.3">
      <c r="E8" s="26" t="s">
        <v>11</v>
      </c>
      <c r="F8" s="11">
        <v>30320000</v>
      </c>
      <c r="G8" s="11">
        <v>31645000</v>
      </c>
      <c r="H8" s="11">
        <v>34109000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5913000</v>
      </c>
      <c r="G11" s="11">
        <v>5000000</v>
      </c>
      <c r="H11" s="11">
        <v>6000000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3363000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1563000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185496000</v>
      </c>
      <c r="G30" s="18">
        <f>+G5+G6+G7+G20</f>
        <v>188899000</v>
      </c>
      <c r="H30" s="18">
        <f>+H5+H6+H7+H20</f>
        <v>202320000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4649000</v>
      </c>
      <c r="G32" s="3">
        <f>SUM(G33:G38)</f>
        <v>13462000</v>
      </c>
      <c r="H32" s="3">
        <f>SUM(H33:H38)</f>
        <v>726000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4649000</v>
      </c>
      <c r="G34" s="11">
        <v>13462000</v>
      </c>
      <c r="H34" s="11">
        <v>726000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4649000</v>
      </c>
      <c r="G41" s="30">
        <f>+G32+G39</f>
        <v>13462000</v>
      </c>
      <c r="H41" s="30">
        <f>+H32+H39</f>
        <v>726000</v>
      </c>
    </row>
    <row r="42" spans="5:8" ht="14" x14ac:dyDescent="0.3">
      <c r="E42" s="29" t="s">
        <v>40</v>
      </c>
      <c r="F42" s="30">
        <f>+F30+F41</f>
        <v>190145000</v>
      </c>
      <c r="G42" s="30">
        <f>+G30+G41</f>
        <v>202361000</v>
      </c>
      <c r="H42" s="30">
        <f>+H30+H41</f>
        <v>203046000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9566000</v>
      </c>
      <c r="G45" s="4">
        <f>SUM(G47+G53+G59+G65+G71+G77+G83+G89+G95+G101+G107+G113)</f>
        <v>9083000</v>
      </c>
      <c r="H45" s="4">
        <f>SUM(H47+H53+H59+H65+H71+H77+H83+H89+H95+H101+H107+H113)</f>
        <v>7437000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500000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500000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900000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900000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83064000</v>
      </c>
      <c r="G90" s="3">
        <f>SUM(G91:G96)</f>
        <v>90381000</v>
      </c>
      <c r="H90" s="3">
        <f>SUM(H91:H96)</f>
        <v>115148000</v>
      </c>
    </row>
    <row r="91" spans="5:8" x14ac:dyDescent="0.25">
      <c r="E91" s="6" t="s">
        <v>113</v>
      </c>
      <c r="F91" s="7">
        <v>170000</v>
      </c>
      <c r="G91" s="8">
        <v>180000</v>
      </c>
      <c r="H91" s="9">
        <v>188000</v>
      </c>
    </row>
    <row r="92" spans="5:8" x14ac:dyDescent="0.25">
      <c r="E92" s="6" t="s">
        <v>94</v>
      </c>
      <c r="F92" s="10">
        <v>12000000</v>
      </c>
      <c r="G92" s="11">
        <v>28080000</v>
      </c>
      <c r="H92" s="12">
        <v>94800000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1911000</v>
      </c>
      <c r="G95" s="11">
        <v>1840000</v>
      </c>
      <c r="H95" s="12"/>
    </row>
    <row r="96" spans="5:8" x14ac:dyDescent="0.25">
      <c r="E96" s="6" t="s">
        <v>104</v>
      </c>
      <c r="F96" s="13">
        <v>68983000</v>
      </c>
      <c r="G96" s="14">
        <v>60281000</v>
      </c>
      <c r="H96" s="15">
        <v>20160000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9938000</v>
      </c>
      <c r="G104" s="3">
        <f>SUM(G105:G109)</f>
        <v>10179000</v>
      </c>
      <c r="H104" s="3">
        <f>SUM(H105:H109)</f>
        <v>10504000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2929000</v>
      </c>
      <c r="G106" s="11">
        <v>2936000</v>
      </c>
      <c r="H106" s="12">
        <v>3067000</v>
      </c>
    </row>
    <row r="107" spans="5:8" x14ac:dyDescent="0.25">
      <c r="E107" s="6" t="s">
        <v>118</v>
      </c>
      <c r="F107" s="10">
        <v>7009000</v>
      </c>
      <c r="G107" s="11">
        <v>7243000</v>
      </c>
      <c r="H107" s="12">
        <v>7437000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259000</v>
      </c>
      <c r="G111" s="3">
        <f>SUM(G112:G118)</f>
        <v>113000</v>
      </c>
      <c r="H111" s="3">
        <f>SUM(H112:H118)</f>
        <v>113000</v>
      </c>
    </row>
    <row r="112" spans="5:8" x14ac:dyDescent="0.25">
      <c r="E112" s="6" t="s">
        <v>90</v>
      </c>
      <c r="F112" s="7">
        <v>113000</v>
      </c>
      <c r="G112" s="8">
        <v>113000</v>
      </c>
      <c r="H112" s="9">
        <v>113000</v>
      </c>
    </row>
    <row r="113" spans="5:8" x14ac:dyDescent="0.25">
      <c r="E113" s="6" t="s">
        <v>100</v>
      </c>
      <c r="F113" s="10">
        <v>146000</v>
      </c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94661000</v>
      </c>
      <c r="G131" s="18">
        <f t="shared" ref="G131:H131" si="0">G47+G53+G60+G66+G72+G78+G84+G90+G98+G104+G111</f>
        <v>100673000</v>
      </c>
      <c r="H131" s="18">
        <f t="shared" si="0"/>
        <v>125765000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72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84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168794000</v>
      </c>
      <c r="G5" s="3">
        <v>179596000</v>
      </c>
      <c r="H5" s="3">
        <v>190729000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52499000</v>
      </c>
      <c r="G7" s="4">
        <f>SUM(G8:G19)</f>
        <v>48120000</v>
      </c>
      <c r="H7" s="4">
        <f>SUM(H8:H19)</f>
        <v>37734000</v>
      </c>
    </row>
    <row r="8" spans="5:8" ht="13" x14ac:dyDescent="0.3">
      <c r="E8" s="26" t="s">
        <v>11</v>
      </c>
      <c r="F8" s="11">
        <v>25165000</v>
      </c>
      <c r="G8" s="11">
        <v>26220000</v>
      </c>
      <c r="H8" s="11">
        <v>28183000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19334000</v>
      </c>
      <c r="G11" s="11">
        <v>9900000</v>
      </c>
      <c r="H11" s="11">
        <v>9551000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8000000</v>
      </c>
      <c r="G16" s="11">
        <v>12000000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3598000</v>
      </c>
      <c r="G20" s="3">
        <f>SUM(G21:G29)</f>
        <v>1800000</v>
      </c>
      <c r="H20" s="3">
        <f>SUM(H21:H29)</f>
        <v>1900000</v>
      </c>
    </row>
    <row r="21" spans="5:8" ht="13" x14ac:dyDescent="0.3">
      <c r="E21" s="26" t="s">
        <v>24</v>
      </c>
      <c r="F21" s="19">
        <v>1700000</v>
      </c>
      <c r="G21" s="19">
        <v>1800000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1898000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224891000</v>
      </c>
      <c r="G30" s="18">
        <f>+G5+G6+G7+G20</f>
        <v>229516000</v>
      </c>
      <c r="H30" s="18">
        <f>+H5+H6+H7+H20</f>
        <v>230363000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224891000</v>
      </c>
      <c r="G42" s="30">
        <f>+G30+G41</f>
        <v>229516000</v>
      </c>
      <c r="H42" s="30">
        <f>+H30+H41</f>
        <v>230363000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8342000</v>
      </c>
      <c r="G45" s="4">
        <f>SUM(G47+G53+G59+G65+G71+G77+G83+G89+G95+G101+G107+G113)</f>
        <v>8466000</v>
      </c>
      <c r="H45" s="4">
        <f>SUM(H47+H53+H59+H65+H71+H77+H83+H89+H95+H101+H107+H113)</f>
        <v>8736000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160000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160000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7995000</v>
      </c>
      <c r="G53" s="3">
        <f>SUM(G54:G58)</f>
        <v>8417000</v>
      </c>
      <c r="H53" s="3">
        <f>SUM(H54:H58)</f>
        <v>8736000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>
        <v>3772000</v>
      </c>
      <c r="G56" s="11">
        <v>4100000</v>
      </c>
      <c r="H56" s="12">
        <v>4220000</v>
      </c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>
        <v>4223000</v>
      </c>
      <c r="G58" s="14">
        <v>4317000</v>
      </c>
      <c r="H58" s="15">
        <v>4516000</v>
      </c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98176000</v>
      </c>
      <c r="G90" s="3">
        <f>SUM(G91:G96)</f>
        <v>47268000</v>
      </c>
      <c r="H90" s="3">
        <f>SUM(H91:H96)</f>
        <v>20023000</v>
      </c>
    </row>
    <row r="91" spans="5:8" x14ac:dyDescent="0.25">
      <c r="E91" s="6" t="s">
        <v>113</v>
      </c>
      <c r="F91" s="7">
        <v>450000</v>
      </c>
      <c r="G91" s="8">
        <v>500000</v>
      </c>
      <c r="H91" s="9">
        <v>523000</v>
      </c>
    </row>
    <row r="92" spans="5:8" x14ac:dyDescent="0.25">
      <c r="E92" s="6" t="s">
        <v>94</v>
      </c>
      <c r="F92" s="10">
        <v>90110000</v>
      </c>
      <c r="G92" s="11">
        <v>46719000</v>
      </c>
      <c r="H92" s="12">
        <v>18500000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187000</v>
      </c>
      <c r="G95" s="11">
        <v>49000</v>
      </c>
      <c r="H95" s="12"/>
    </row>
    <row r="96" spans="5:8" x14ac:dyDescent="0.25">
      <c r="E96" s="6" t="s">
        <v>104</v>
      </c>
      <c r="F96" s="13">
        <v>7429000</v>
      </c>
      <c r="G96" s="14"/>
      <c r="H96" s="15">
        <v>1000000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8608000</v>
      </c>
      <c r="G104" s="3">
        <f>SUM(G105:G109)</f>
        <v>8627000</v>
      </c>
      <c r="H104" s="3">
        <f>SUM(H105:H109)</f>
        <v>9014000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8608000</v>
      </c>
      <c r="G106" s="11">
        <v>8627000</v>
      </c>
      <c r="H106" s="12">
        <v>9014000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76000</v>
      </c>
      <c r="G111" s="3">
        <f>SUM(G112:G118)</f>
        <v>76000</v>
      </c>
      <c r="H111" s="3">
        <f>SUM(H112:H118)</f>
        <v>76000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115015000</v>
      </c>
      <c r="G131" s="18">
        <f t="shared" ref="G131:H131" si="0">G47+G53+G60+G66+G72+G78+G84+G90+G98+G104+G111</f>
        <v>64388000</v>
      </c>
      <c r="H131" s="18">
        <f t="shared" si="0"/>
        <v>37849000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63"/>
  <sheetViews>
    <sheetView showGridLines="0" topLeftCell="A78" zoomScale="90" zoomScaleNormal="90" workbookViewId="0">
      <selection activeCell="T100" sqref="T100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4365700000</v>
      </c>
      <c r="G5" s="3">
        <v>4710208000</v>
      </c>
      <c r="H5" s="3">
        <v>5087103000</v>
      </c>
    </row>
    <row r="6" spans="5:8" ht="13" x14ac:dyDescent="0.3">
      <c r="E6" s="25" t="s">
        <v>9</v>
      </c>
      <c r="F6" s="3">
        <v>2749549000</v>
      </c>
      <c r="G6" s="3"/>
      <c r="H6" s="3"/>
    </row>
    <row r="7" spans="5:8" ht="14" x14ac:dyDescent="0.3">
      <c r="E7" s="23" t="s">
        <v>10</v>
      </c>
      <c r="F7" s="4">
        <f>SUM(F8:F19)</f>
        <v>4294340000</v>
      </c>
      <c r="G7" s="4">
        <f>SUM(G8:G19)</f>
        <v>4736046000</v>
      </c>
      <c r="H7" s="4">
        <f>SUM(H8:H19)</f>
        <v>4675740000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>
        <v>1041825000</v>
      </c>
      <c r="G9" s="11">
        <v>1088295000</v>
      </c>
      <c r="H9" s="11">
        <v>1289526000</v>
      </c>
    </row>
    <row r="10" spans="5:8" ht="13" x14ac:dyDescent="0.3">
      <c r="E10" s="26" t="s">
        <v>13</v>
      </c>
      <c r="F10" s="19">
        <v>2499316000</v>
      </c>
      <c r="G10" s="19">
        <v>2998224000</v>
      </c>
      <c r="H10" s="19">
        <v>2690688000</v>
      </c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160237000</v>
      </c>
      <c r="G12" s="19">
        <v>30000000</v>
      </c>
      <c r="H12" s="19">
        <v>47616000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592962000</v>
      </c>
      <c r="G19" s="11">
        <v>619527000</v>
      </c>
      <c r="H19" s="11">
        <v>647910000</v>
      </c>
    </row>
    <row r="20" spans="5:8" ht="14" x14ac:dyDescent="0.3">
      <c r="E20" s="23" t="s">
        <v>23</v>
      </c>
      <c r="F20" s="3">
        <f>SUM(F21:F29)</f>
        <v>116664000</v>
      </c>
      <c r="G20" s="3">
        <f>SUM(G21:G29)</f>
        <v>92700000</v>
      </c>
      <c r="H20" s="3">
        <f>SUM(H21:H29)</f>
        <v>96700000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26664000</v>
      </c>
      <c r="G23" s="11"/>
      <c r="H23" s="11"/>
    </row>
    <row r="24" spans="5:8" ht="13" x14ac:dyDescent="0.3">
      <c r="E24" s="26" t="s">
        <v>27</v>
      </c>
      <c r="F24" s="11">
        <v>12000000</v>
      </c>
      <c r="G24" s="11">
        <v>12700000</v>
      </c>
      <c r="H24" s="11">
        <v>13000000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7000000</v>
      </c>
      <c r="G26" s="11">
        <v>7000000</v>
      </c>
      <c r="H26" s="11">
        <v>8500000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70000000</v>
      </c>
      <c r="G28" s="19">
        <v>72000000</v>
      </c>
      <c r="H28" s="19">
        <v>74000000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11526253000</v>
      </c>
      <c r="G30" s="18">
        <f>+G5+G6+G7+G20</f>
        <v>9538954000</v>
      </c>
      <c r="H30" s="18">
        <f>+H5+H6+H7+H20</f>
        <v>9859543000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84325000</v>
      </c>
      <c r="G32" s="3">
        <f>SUM(G33:G38)</f>
        <v>93781000</v>
      </c>
      <c r="H32" s="3">
        <f>SUM(H33:H38)</f>
        <v>85084000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81325000</v>
      </c>
      <c r="G34" s="11">
        <v>90781000</v>
      </c>
      <c r="H34" s="11">
        <v>82084000</v>
      </c>
    </row>
    <row r="35" spans="5:8" ht="13" x14ac:dyDescent="0.3">
      <c r="E35" s="26" t="s">
        <v>37</v>
      </c>
      <c r="F35" s="11">
        <v>3000000</v>
      </c>
      <c r="G35" s="11">
        <v>3000000</v>
      </c>
      <c r="H35" s="11">
        <v>3000000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1106000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1106000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85431000</v>
      </c>
      <c r="G41" s="30">
        <f>+G32+G39</f>
        <v>95238000</v>
      </c>
      <c r="H41" s="30">
        <f>+H32+H39</f>
        <v>87490000</v>
      </c>
    </row>
    <row r="42" spans="5:8" ht="14" x14ac:dyDescent="0.3">
      <c r="E42" s="29" t="s">
        <v>40</v>
      </c>
      <c r="F42" s="30">
        <f>+F30+F41</f>
        <v>11611684000</v>
      </c>
      <c r="G42" s="30">
        <f>+G30+G41</f>
        <v>9634192000</v>
      </c>
      <c r="H42" s="30">
        <f>+H30+H41</f>
        <v>9947033000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SUM(F47+F53+F60+F66+F72+F78+F84+F90+F98+F104+F111+F120+F126)</f>
        <v>1434003000</v>
      </c>
      <c r="G45" s="4">
        <f>SUM(G47+G53+G60+G66+G72+G78+G84+G90+G98+G104+G111+G120+G126)</f>
        <v>1444364000</v>
      </c>
      <c r="H45" s="4">
        <f>SUM(H47+H53+H60+H66+H72+H78+H84+H90+H98+H104+H111+H120+H126)</f>
        <v>1447987000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361800000</v>
      </c>
      <c r="G53" s="3">
        <f>SUM(G54:G58)</f>
        <v>351800000</v>
      </c>
      <c r="H53" s="3">
        <f>SUM(H54:H58)</f>
        <v>367550000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>
        <v>1800000</v>
      </c>
      <c r="G55" s="11">
        <v>1800000</v>
      </c>
      <c r="H55" s="12">
        <v>1800000</v>
      </c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>
        <v>360000000</v>
      </c>
      <c r="G57" s="11">
        <v>350000000</v>
      </c>
      <c r="H57" s="12">
        <v>365750000</v>
      </c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23600000</v>
      </c>
      <c r="G60" s="3">
        <f>SUM(G61:G64)</f>
        <v>35040000</v>
      </c>
      <c r="H60" s="3">
        <f>SUM(H61:H64)</f>
        <v>36347000</v>
      </c>
    </row>
    <row r="61" spans="5:8" x14ac:dyDescent="0.25">
      <c r="E61" s="6" t="s">
        <v>92</v>
      </c>
      <c r="F61" s="7">
        <v>23600000</v>
      </c>
      <c r="G61" s="8">
        <v>35040000</v>
      </c>
      <c r="H61" s="9">
        <v>36347000</v>
      </c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645454000</v>
      </c>
      <c r="G66" s="3">
        <f>SUM(G67:G70)</f>
        <v>661435000</v>
      </c>
      <c r="H66" s="3">
        <f>SUM(H67:H70)</f>
        <v>681646000</v>
      </c>
    </row>
    <row r="67" spans="5:8" x14ac:dyDescent="0.25">
      <c r="E67" s="6" t="s">
        <v>83</v>
      </c>
      <c r="F67" s="7">
        <v>327662000</v>
      </c>
      <c r="G67" s="8">
        <v>329268000</v>
      </c>
      <c r="H67" s="9">
        <v>334701000</v>
      </c>
    </row>
    <row r="68" spans="5:8" x14ac:dyDescent="0.25">
      <c r="E68" s="6" t="s">
        <v>93</v>
      </c>
      <c r="F68" s="10">
        <v>5909000</v>
      </c>
      <c r="G68" s="11">
        <v>5937000</v>
      </c>
      <c r="H68" s="12">
        <v>6035000</v>
      </c>
    </row>
    <row r="69" spans="5:8" x14ac:dyDescent="0.25">
      <c r="E69" s="6" t="s">
        <v>84</v>
      </c>
      <c r="F69" s="10">
        <v>311883000</v>
      </c>
      <c r="G69" s="11">
        <v>326230000</v>
      </c>
      <c r="H69" s="12">
        <v>340910000</v>
      </c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6500000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>
        <v>6500000</v>
      </c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10000000</v>
      </c>
      <c r="G78" s="3">
        <f>SUM(G79:G82)</f>
        <v>10000000</v>
      </c>
      <c r="H78" s="3">
        <f>SUM(H79:H82)</f>
        <v>10000000</v>
      </c>
    </row>
    <row r="79" spans="5:8" x14ac:dyDescent="0.25">
      <c r="E79" s="6" t="s">
        <v>86</v>
      </c>
      <c r="F79" s="7">
        <v>10000000</v>
      </c>
      <c r="G79" s="8">
        <v>10000000</v>
      </c>
      <c r="H79" s="9">
        <v>10000000</v>
      </c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321187000</v>
      </c>
      <c r="G90" s="3">
        <f>SUM(G91:G96)</f>
        <v>322010000</v>
      </c>
      <c r="H90" s="3">
        <f>SUM(H91:H96)</f>
        <v>285555000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>
        <v>307920000</v>
      </c>
      <c r="G92" s="11">
        <v>313010000</v>
      </c>
      <c r="H92" s="12">
        <v>280330000</v>
      </c>
    </row>
    <row r="93" spans="5:8" x14ac:dyDescent="0.25">
      <c r="E93" s="6" t="s">
        <v>95</v>
      </c>
      <c r="F93" s="10">
        <v>5000000</v>
      </c>
      <c r="G93" s="11">
        <v>5000000</v>
      </c>
      <c r="H93" s="12">
        <v>5225000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8267000</v>
      </c>
      <c r="G95" s="11">
        <v>4000000</v>
      </c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2000000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>
        <v>2000000</v>
      </c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62444000</v>
      </c>
      <c r="G104" s="3">
        <f>SUM(G105:G109)</f>
        <v>63061000</v>
      </c>
      <c r="H104" s="3">
        <f>SUM(H105:H109)</f>
        <v>65871000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55339000</v>
      </c>
      <c r="G106" s="11">
        <v>55464000</v>
      </c>
      <c r="H106" s="12">
        <v>57952000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>
        <v>5657000</v>
      </c>
      <c r="G108" s="11">
        <v>6097000</v>
      </c>
      <c r="H108" s="12">
        <v>6377000</v>
      </c>
    </row>
    <row r="109" spans="5:8" x14ac:dyDescent="0.25">
      <c r="E109" s="6" t="s">
        <v>96</v>
      </c>
      <c r="F109" s="13">
        <v>1448000</v>
      </c>
      <c r="G109" s="14">
        <v>1500000</v>
      </c>
      <c r="H109" s="15">
        <v>1542000</v>
      </c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1018000</v>
      </c>
      <c r="G111" s="3">
        <f>SUM(G112:G118)</f>
        <v>1018000</v>
      </c>
      <c r="H111" s="3">
        <f>SUM(H112:H118)</f>
        <v>1018000</v>
      </c>
    </row>
    <row r="112" spans="5:8" x14ac:dyDescent="0.25">
      <c r="E112" s="6" t="s">
        <v>90</v>
      </c>
      <c r="F112" s="7">
        <v>1018000</v>
      </c>
      <c r="G112" s="8">
        <v>1018000</v>
      </c>
      <c r="H112" s="9">
        <v>1018000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1434003000</v>
      </c>
      <c r="G131" s="18">
        <f t="shared" ref="G131:H131" si="0">G47+G53+G60+G66+G72+G78+G84+G90+G98+G104+G111</f>
        <v>1444364000</v>
      </c>
      <c r="H131" s="18">
        <f t="shared" si="0"/>
        <v>1447987000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  <row r="252" spans="6:8" x14ac:dyDescent="0.25">
      <c r="F252" s="21"/>
      <c r="G252" s="21"/>
      <c r="H252" s="21"/>
    </row>
    <row r="253" spans="6:8" x14ac:dyDescent="0.25">
      <c r="F253" s="21"/>
      <c r="G253" s="21"/>
      <c r="H253" s="21"/>
    </row>
    <row r="254" spans="6:8" x14ac:dyDescent="0.25">
      <c r="F254" s="21"/>
      <c r="G254" s="21"/>
      <c r="H254" s="21"/>
    </row>
    <row r="255" spans="6:8" x14ac:dyDescent="0.25">
      <c r="F255" s="21"/>
      <c r="G255" s="21"/>
      <c r="H255" s="21"/>
    </row>
    <row r="256" spans="6:8" x14ac:dyDescent="0.25">
      <c r="F256" s="21"/>
      <c r="G256" s="21"/>
      <c r="H256" s="21"/>
    </row>
    <row r="257" spans="6:8" x14ac:dyDescent="0.25">
      <c r="F257" s="21"/>
      <c r="G257" s="21"/>
      <c r="H257" s="21"/>
    </row>
    <row r="258" spans="6:8" x14ac:dyDescent="0.25">
      <c r="F258" s="21"/>
      <c r="G258" s="21"/>
      <c r="H258" s="21"/>
    </row>
    <row r="259" spans="6:8" x14ac:dyDescent="0.25">
      <c r="F259" s="21"/>
      <c r="G259" s="21"/>
      <c r="H259" s="21"/>
    </row>
    <row r="260" spans="6:8" x14ac:dyDescent="0.25">
      <c r="F260" s="21"/>
      <c r="G260" s="21"/>
      <c r="H260" s="21"/>
    </row>
    <row r="261" spans="6:8" x14ac:dyDescent="0.25">
      <c r="F261" s="21"/>
      <c r="G261" s="21"/>
      <c r="H261" s="21"/>
    </row>
    <row r="262" spans="6:8" x14ac:dyDescent="0.25">
      <c r="F262" s="21"/>
      <c r="G262" s="21"/>
      <c r="H262" s="21"/>
    </row>
    <row r="263" spans="6:8" x14ac:dyDescent="0.25">
      <c r="F263" s="21"/>
      <c r="G263" s="21"/>
      <c r="H263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30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E104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43073000</v>
      </c>
      <c r="G5" s="3">
        <v>45901000</v>
      </c>
      <c r="H5" s="3">
        <v>48854000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27101000</v>
      </c>
      <c r="G7" s="4">
        <f>SUM(G8:G19)</f>
        <v>20792000</v>
      </c>
      <c r="H7" s="4">
        <f>SUM(H8:H19)</f>
        <v>15164000</v>
      </c>
    </row>
    <row r="8" spans="5:8" ht="13" x14ac:dyDescent="0.3">
      <c r="E8" s="26" t="s">
        <v>11</v>
      </c>
      <c r="F8" s="11">
        <v>17101000</v>
      </c>
      <c r="G8" s="11">
        <v>12472000</v>
      </c>
      <c r="H8" s="11">
        <v>13164000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1320000</v>
      </c>
      <c r="H11" s="11">
        <v>2000000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7000000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3063000</v>
      </c>
      <c r="G20" s="3">
        <f>SUM(G21:G29)</f>
        <v>1800000</v>
      </c>
      <c r="H20" s="3">
        <f>SUM(H21:H29)</f>
        <v>1900000</v>
      </c>
    </row>
    <row r="21" spans="5:8" ht="13" x14ac:dyDescent="0.3">
      <c r="E21" s="26" t="s">
        <v>24</v>
      </c>
      <c r="F21" s="19">
        <v>1700000</v>
      </c>
      <c r="G21" s="19">
        <v>1800000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1363000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73237000</v>
      </c>
      <c r="G30" s="18">
        <f>+G5+G6+G7+G20</f>
        <v>68493000</v>
      </c>
      <c r="H30" s="18">
        <f>+H5+H6+H7+H20</f>
        <v>65918000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73237000</v>
      </c>
      <c r="G42" s="30">
        <f>+G30+G41</f>
        <v>68493000</v>
      </c>
      <c r="H42" s="30">
        <f>+H30+H41</f>
        <v>65918000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8320000</v>
      </c>
      <c r="G45" s="4">
        <f>SUM(G47+G53+G59+G65+G71+G77+G83+G89+G95+G101+G107+G113)</f>
        <v>8551000</v>
      </c>
      <c r="H45" s="4">
        <f>SUM(H47+H53+H59+H65+H71+H77+H83+H89+H95+H101+H107+H113)</f>
        <v>8781000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770000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770000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4797000</v>
      </c>
      <c r="G90" s="3">
        <f>SUM(G91:G96)</f>
        <v>18954000</v>
      </c>
      <c r="H90" s="3">
        <f>SUM(H91:H96)</f>
        <v>34359000</v>
      </c>
    </row>
    <row r="91" spans="5:8" x14ac:dyDescent="0.25">
      <c r="E91" s="6" t="s">
        <v>113</v>
      </c>
      <c r="F91" s="7">
        <v>90000</v>
      </c>
      <c r="G91" s="8">
        <v>95000</v>
      </c>
      <c r="H91" s="9">
        <v>99000</v>
      </c>
    </row>
    <row r="92" spans="5:8" x14ac:dyDescent="0.25">
      <c r="E92" s="6" t="s">
        <v>94</v>
      </c>
      <c r="F92" s="10">
        <v>3364000</v>
      </c>
      <c r="G92" s="11">
        <v>9350000</v>
      </c>
      <c r="H92" s="12">
        <v>26000000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43000</v>
      </c>
      <c r="G95" s="11"/>
      <c r="H95" s="12"/>
    </row>
    <row r="96" spans="5:8" x14ac:dyDescent="0.25">
      <c r="E96" s="6" t="s">
        <v>104</v>
      </c>
      <c r="F96" s="13">
        <v>1051000</v>
      </c>
      <c r="G96" s="14">
        <v>9260000</v>
      </c>
      <c r="H96" s="15">
        <v>8000000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8277000</v>
      </c>
      <c r="G104" s="3">
        <f>SUM(G105:G109)</f>
        <v>8551000</v>
      </c>
      <c r="H104" s="3">
        <f>SUM(H105:H109)</f>
        <v>8781000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>
        <v>8277000</v>
      </c>
      <c r="G107" s="11">
        <v>8551000</v>
      </c>
      <c r="H107" s="12">
        <v>8781000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57000</v>
      </c>
      <c r="G111" s="3">
        <f>SUM(G112:G118)</f>
        <v>57000</v>
      </c>
      <c r="H111" s="3">
        <f>SUM(H112:H118)</f>
        <v>57000</v>
      </c>
    </row>
    <row r="112" spans="5:8" x14ac:dyDescent="0.25">
      <c r="E112" s="6" t="s">
        <v>90</v>
      </c>
      <c r="F112" s="7">
        <v>57000</v>
      </c>
      <c r="G112" s="8">
        <v>57000</v>
      </c>
      <c r="H112" s="9">
        <v>57000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13901000</v>
      </c>
      <c r="G131" s="18">
        <f t="shared" ref="G131:H131" si="0">G47+G53+G60+G66+G72+G78+G84+G90+G98+G104+G111</f>
        <v>27562000</v>
      </c>
      <c r="H131" s="18">
        <f t="shared" si="0"/>
        <v>43197000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E102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78.63281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46412000</v>
      </c>
      <c r="G5" s="3">
        <v>49522000</v>
      </c>
      <c r="H5" s="3">
        <v>52787000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28159000</v>
      </c>
      <c r="G7" s="4">
        <f>SUM(G8:G19)</f>
        <v>16912000</v>
      </c>
      <c r="H7" s="4">
        <f>SUM(H8:H19)</f>
        <v>17409000</v>
      </c>
    </row>
    <row r="8" spans="5:8" ht="13" x14ac:dyDescent="0.3">
      <c r="E8" s="26" t="s">
        <v>11</v>
      </c>
      <c r="F8" s="11">
        <v>13184000</v>
      </c>
      <c r="G8" s="11">
        <v>13612000</v>
      </c>
      <c r="H8" s="11">
        <v>14409000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4975000</v>
      </c>
      <c r="G11" s="11">
        <v>3300000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6105000</v>
      </c>
      <c r="G20" s="3">
        <f>SUM(G21:G29)</f>
        <v>5900000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1305000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3000000</v>
      </c>
      <c r="G26" s="11">
        <v>4000000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80676000</v>
      </c>
      <c r="G30" s="18">
        <f>+G5+G6+G7+G20</f>
        <v>72334000</v>
      </c>
      <c r="H30" s="18">
        <f>+H5+H6+H7+H20</f>
        <v>72196000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80676000</v>
      </c>
      <c r="G42" s="30">
        <f>+G30+G41</f>
        <v>72334000</v>
      </c>
      <c r="H42" s="30">
        <f>+H30+H41</f>
        <v>72196000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6840000</v>
      </c>
      <c r="G45" s="4">
        <f>SUM(G47+G53+G59+G65+G71+G77+G83+G89+G95+G101+G107+G113)</f>
        <v>6552000</v>
      </c>
      <c r="H45" s="4">
        <f>SUM(H47+H53+H59+H65+H71+H77+H83+H89+H95+H101+H107+H113)</f>
        <v>6727000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500000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500000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700000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700000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116744000</v>
      </c>
      <c r="G90" s="3">
        <f>SUM(G91:G96)</f>
        <v>54521000</v>
      </c>
      <c r="H90" s="3">
        <f>SUM(H91:H96)</f>
        <v>15184000</v>
      </c>
    </row>
    <row r="91" spans="5:8" x14ac:dyDescent="0.25">
      <c r="E91" s="6" t="s">
        <v>113</v>
      </c>
      <c r="F91" s="7">
        <v>60000</v>
      </c>
      <c r="G91" s="8">
        <v>70000</v>
      </c>
      <c r="H91" s="9">
        <v>73000</v>
      </c>
    </row>
    <row r="92" spans="5:8" x14ac:dyDescent="0.25">
      <c r="E92" s="6" t="s">
        <v>94</v>
      </c>
      <c r="F92" s="10">
        <v>97971000</v>
      </c>
      <c r="G92" s="11">
        <v>46451000</v>
      </c>
      <c r="H92" s="12">
        <v>13111000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>
        <v>10075000</v>
      </c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>
        <v>8638000</v>
      </c>
      <c r="G96" s="14">
        <v>8000000</v>
      </c>
      <c r="H96" s="15">
        <v>2000000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6340000</v>
      </c>
      <c r="G104" s="3">
        <f>SUM(G105:G109)</f>
        <v>6552000</v>
      </c>
      <c r="H104" s="3">
        <f>SUM(H105:H109)</f>
        <v>6727000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>
        <v>6340000</v>
      </c>
      <c r="G107" s="11">
        <v>6552000</v>
      </c>
      <c r="H107" s="12">
        <v>6727000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1000000</v>
      </c>
      <c r="G111" s="3">
        <f>SUM(G112:G118)</f>
        <v>0</v>
      </c>
      <c r="H111" s="3">
        <f>SUM(H112:H118)</f>
        <v>0</v>
      </c>
    </row>
    <row r="112" spans="5:8" x14ac:dyDescent="0.25">
      <c r="E112" s="6" t="s">
        <v>90</v>
      </c>
      <c r="F112" s="7"/>
      <c r="G112" s="8"/>
      <c r="H112" s="9"/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1000000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125284000</v>
      </c>
      <c r="G131" s="18">
        <f t="shared" ref="G131:H131" si="0">G47+G53+G60+G66+G72+G78+G84+G90+G98+G104+G111</f>
        <v>61073000</v>
      </c>
      <c r="H131" s="18">
        <f t="shared" si="0"/>
        <v>21911000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0"/>
  <sheetViews>
    <sheetView showGridLines="0" topLeftCell="E97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37479000</v>
      </c>
      <c r="G5" s="3">
        <v>38912000</v>
      </c>
      <c r="H5" s="3">
        <v>40067000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20217000</v>
      </c>
      <c r="G7" s="4">
        <f>SUM(G8:G19)</f>
        <v>22202000</v>
      </c>
      <c r="H7" s="4">
        <f>SUM(H8:H19)</f>
        <v>47847000</v>
      </c>
    </row>
    <row r="8" spans="5:8" ht="13" x14ac:dyDescent="0.3">
      <c r="E8" s="26" t="s">
        <v>11</v>
      </c>
      <c r="F8" s="11">
        <v>11217000</v>
      </c>
      <c r="G8" s="11">
        <v>11542000</v>
      </c>
      <c r="H8" s="11">
        <v>12147000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660000</v>
      </c>
      <c r="H11" s="11">
        <v>700000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9000000</v>
      </c>
      <c r="G16" s="11">
        <v>10000000</v>
      </c>
      <c r="H16" s="11">
        <v>35000000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4155000</v>
      </c>
      <c r="G20" s="3">
        <f>SUM(G21:G29)</f>
        <v>2900000</v>
      </c>
      <c r="H20" s="3">
        <f>SUM(H21:H29)</f>
        <v>2900000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2900000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1255000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61851000</v>
      </c>
      <c r="G30" s="18">
        <f>+G5+G6+G7+G20</f>
        <v>64014000</v>
      </c>
      <c r="H30" s="18">
        <f>+H5+H6+H7+H20</f>
        <v>90814000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104000</v>
      </c>
      <c r="G32" s="3">
        <f>SUM(G33:G38)</f>
        <v>1294000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104000</v>
      </c>
      <c r="G34" s="11">
        <v>1294000</v>
      </c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104000</v>
      </c>
      <c r="G41" s="30">
        <f>+G32+G39</f>
        <v>1294000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61955000</v>
      </c>
      <c r="G42" s="30">
        <f>+G30+G41</f>
        <v>65308000</v>
      </c>
      <c r="H42" s="30">
        <f>+H30+H41</f>
        <v>90814000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3962000</v>
      </c>
      <c r="G45" s="4">
        <f>SUM(G47+G53+G59+G65+G71+G77+G83+G89+G95+G101+G107+G113)</f>
        <v>4301000</v>
      </c>
      <c r="H45" s="4">
        <f>SUM(H47+H53+H59+H65+H71+H77+H83+H89+H95+H101+H107+H113)</f>
        <v>3776000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19870000</v>
      </c>
      <c r="G90" s="3">
        <f>SUM(G91:G96)</f>
        <v>13723000</v>
      </c>
      <c r="H90" s="3">
        <f>SUM(H91:H96)</f>
        <v>29052000</v>
      </c>
    </row>
    <row r="91" spans="5:8" x14ac:dyDescent="0.25">
      <c r="E91" s="6" t="s">
        <v>113</v>
      </c>
      <c r="F91" s="7"/>
      <c r="G91" s="8">
        <v>50000</v>
      </c>
      <c r="H91" s="9">
        <v>52000</v>
      </c>
    </row>
    <row r="92" spans="5:8" x14ac:dyDescent="0.25">
      <c r="E92" s="6" t="s">
        <v>94</v>
      </c>
      <c r="F92" s="10">
        <v>14167000</v>
      </c>
      <c r="G92" s="11">
        <v>8000000</v>
      </c>
      <c r="H92" s="12">
        <v>29000000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>
        <v>4800000</v>
      </c>
      <c r="G94" s="11"/>
      <c r="H94" s="12"/>
    </row>
    <row r="95" spans="5:8" x14ac:dyDescent="0.25">
      <c r="E95" s="6" t="s">
        <v>87</v>
      </c>
      <c r="F95" s="10">
        <v>403000</v>
      </c>
      <c r="G95" s="11">
        <v>473000</v>
      </c>
      <c r="H95" s="12"/>
    </row>
    <row r="96" spans="5:8" x14ac:dyDescent="0.25">
      <c r="E96" s="6" t="s">
        <v>104</v>
      </c>
      <c r="F96" s="13">
        <v>500000</v>
      </c>
      <c r="G96" s="14">
        <v>5200000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3559000</v>
      </c>
      <c r="G104" s="3">
        <f>SUM(G105:G109)</f>
        <v>3678000</v>
      </c>
      <c r="H104" s="3">
        <f>SUM(H105:H109)</f>
        <v>3776000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>
        <v>3559000</v>
      </c>
      <c r="G107" s="11">
        <v>3678000</v>
      </c>
      <c r="H107" s="12">
        <v>3776000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2635000</v>
      </c>
      <c r="G111" s="3">
        <f>SUM(G112:G118)</f>
        <v>263000</v>
      </c>
      <c r="H111" s="3">
        <f>SUM(H112:H118)</f>
        <v>113000</v>
      </c>
    </row>
    <row r="112" spans="5:8" x14ac:dyDescent="0.25">
      <c r="E112" s="6" t="s">
        <v>90</v>
      </c>
      <c r="F112" s="7">
        <v>113000</v>
      </c>
      <c r="G112" s="8">
        <v>113000</v>
      </c>
      <c r="H112" s="9">
        <v>113000</v>
      </c>
    </row>
    <row r="113" spans="1:8" x14ac:dyDescent="0.25">
      <c r="E113" s="6" t="s">
        <v>100</v>
      </c>
      <c r="F113" s="10"/>
      <c r="G113" s="11">
        <v>150000</v>
      </c>
      <c r="H113" s="12"/>
    </row>
    <row r="114" spans="1:8" x14ac:dyDescent="0.25">
      <c r="E114" s="6" t="s">
        <v>90</v>
      </c>
      <c r="F114" s="10"/>
      <c r="G114" s="11"/>
      <c r="H114" s="12"/>
    </row>
    <row r="115" spans="1:8" x14ac:dyDescent="0.25">
      <c r="E115" s="6" t="s">
        <v>119</v>
      </c>
      <c r="F115" s="10"/>
      <c r="G115" s="11"/>
      <c r="H115" s="12"/>
    </row>
    <row r="116" spans="1:8" x14ac:dyDescent="0.25">
      <c r="E116" s="6" t="s">
        <v>99</v>
      </c>
      <c r="F116" s="10">
        <v>522000</v>
      </c>
      <c r="G116" s="11"/>
      <c r="H116" s="12"/>
    </row>
    <row r="117" spans="1:8" x14ac:dyDescent="0.25">
      <c r="A117">
        <v>2</v>
      </c>
      <c r="E117" s="6" t="s">
        <v>97</v>
      </c>
      <c r="F117" s="10">
        <v>2000000</v>
      </c>
      <c r="G117" s="11"/>
      <c r="H117" s="12"/>
    </row>
    <row r="118" spans="1:8" x14ac:dyDescent="0.25">
      <c r="E118" s="6" t="s">
        <v>98</v>
      </c>
      <c r="F118" s="13"/>
      <c r="G118" s="14"/>
      <c r="H118" s="15"/>
    </row>
    <row r="119" spans="1:8" x14ac:dyDescent="0.25">
      <c r="F119" s="16"/>
      <c r="G119" s="16"/>
      <c r="H119" s="16"/>
    </row>
    <row r="120" spans="1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1:8" hidden="1" x14ac:dyDescent="0.25">
      <c r="E121" s="6"/>
      <c r="F121" s="7"/>
      <c r="G121" s="8"/>
      <c r="H121" s="9"/>
    </row>
    <row r="122" spans="1:8" hidden="1" x14ac:dyDescent="0.25">
      <c r="E122" s="6"/>
      <c r="F122" s="10"/>
      <c r="G122" s="11"/>
      <c r="H122" s="12"/>
    </row>
    <row r="123" spans="1:8" hidden="1" x14ac:dyDescent="0.25">
      <c r="E123" s="6"/>
      <c r="F123" s="10"/>
      <c r="G123" s="11"/>
      <c r="H123" s="12"/>
    </row>
    <row r="124" spans="1:8" hidden="1" x14ac:dyDescent="0.25">
      <c r="E124" s="6"/>
      <c r="F124" s="13"/>
      <c r="G124" s="14"/>
      <c r="H124" s="15"/>
    </row>
    <row r="125" spans="1:8" hidden="1" x14ac:dyDescent="0.25">
      <c r="F125" s="16"/>
      <c r="G125" s="16"/>
      <c r="H125" s="16"/>
    </row>
    <row r="126" spans="1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1:8" hidden="1" x14ac:dyDescent="0.25">
      <c r="E127" s="6"/>
      <c r="F127" s="7"/>
      <c r="G127" s="8"/>
      <c r="H127" s="9"/>
    </row>
    <row r="128" spans="1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26064000</v>
      </c>
      <c r="G131" s="18">
        <f t="shared" ref="G131:H131" si="0">G47+G53+G60+G66+G72+G78+G84+G90+G98+G104+G111</f>
        <v>17664000</v>
      </c>
      <c r="H131" s="18">
        <f t="shared" si="0"/>
        <v>32941000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F95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63158000</v>
      </c>
      <c r="G5" s="3">
        <v>67548000</v>
      </c>
      <c r="H5" s="3">
        <v>72214000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19408000</v>
      </c>
      <c r="G7" s="4">
        <f>SUM(G8:G19)</f>
        <v>19082000</v>
      </c>
      <c r="H7" s="4">
        <f>SUM(H8:H19)</f>
        <v>19779000</v>
      </c>
    </row>
    <row r="8" spans="5:8" ht="13" x14ac:dyDescent="0.3">
      <c r="E8" s="26" t="s">
        <v>11</v>
      </c>
      <c r="F8" s="11">
        <v>15246000</v>
      </c>
      <c r="G8" s="11">
        <v>15782000</v>
      </c>
      <c r="H8" s="11">
        <v>16779000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4162000</v>
      </c>
      <c r="G11" s="11">
        <v>3300000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2936000</v>
      </c>
      <c r="G20" s="3">
        <f>SUM(G21:G29)</f>
        <v>1800000</v>
      </c>
      <c r="H20" s="3">
        <f>SUM(H21:H29)</f>
        <v>1900000</v>
      </c>
    </row>
    <row r="21" spans="5:8" ht="13" x14ac:dyDescent="0.3">
      <c r="E21" s="26" t="s">
        <v>24</v>
      </c>
      <c r="F21" s="19">
        <v>1700000</v>
      </c>
      <c r="G21" s="19">
        <v>1800000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85502000</v>
      </c>
      <c r="G30" s="18">
        <f>+G5+G6+G7+G20</f>
        <v>88430000</v>
      </c>
      <c r="H30" s="18">
        <f>+H5+H6+H7+H20</f>
        <v>93893000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68000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68000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68000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85570000</v>
      </c>
      <c r="G42" s="30">
        <f>+G30+G41</f>
        <v>88430000</v>
      </c>
      <c r="H42" s="30">
        <f>+H30+H41</f>
        <v>93893000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7772000</v>
      </c>
      <c r="G45" s="4">
        <f>SUM(G47+G53+G59+G65+G71+G77+G83+G89+G95+G101+G107+G113)</f>
        <v>7610000</v>
      </c>
      <c r="H45" s="4">
        <f>SUM(H47+H53+H59+H65+H71+H77+H83+H89+H95+H101+H107+H113)</f>
        <v>7518000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263000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263000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700000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700000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21838000</v>
      </c>
      <c r="G90" s="3">
        <f>SUM(G91:G96)</f>
        <v>4043000</v>
      </c>
      <c r="H90" s="3">
        <f>SUM(H91:H96)</f>
        <v>57231000</v>
      </c>
    </row>
    <row r="91" spans="5:8" x14ac:dyDescent="0.25">
      <c r="E91" s="6" t="s">
        <v>113</v>
      </c>
      <c r="F91" s="7">
        <v>130000</v>
      </c>
      <c r="G91" s="8">
        <v>150000</v>
      </c>
      <c r="H91" s="9">
        <v>157000</v>
      </c>
    </row>
    <row r="92" spans="5:8" x14ac:dyDescent="0.25">
      <c r="E92" s="6" t="s">
        <v>94</v>
      </c>
      <c r="F92" s="10">
        <v>14582000</v>
      </c>
      <c r="G92" s="11">
        <v>3553000</v>
      </c>
      <c r="H92" s="12">
        <v>57074000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>
        <v>4595000</v>
      </c>
      <c r="G94" s="11"/>
      <c r="H94" s="12"/>
    </row>
    <row r="95" spans="5:8" x14ac:dyDescent="0.25">
      <c r="E95" s="6" t="s">
        <v>87</v>
      </c>
      <c r="F95" s="10">
        <v>274000</v>
      </c>
      <c r="G95" s="11">
        <v>138000</v>
      </c>
      <c r="H95" s="12"/>
    </row>
    <row r="96" spans="5:8" x14ac:dyDescent="0.25">
      <c r="E96" s="6" t="s">
        <v>104</v>
      </c>
      <c r="F96" s="13">
        <v>2257000</v>
      </c>
      <c r="G96" s="14">
        <v>202000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11409000</v>
      </c>
      <c r="G104" s="3">
        <f>SUM(G105:G109)</f>
        <v>11656000</v>
      </c>
      <c r="H104" s="3">
        <f>SUM(H105:H109)</f>
        <v>12046000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4324000</v>
      </c>
      <c r="G106" s="11">
        <v>4334000</v>
      </c>
      <c r="H106" s="12">
        <v>4528000</v>
      </c>
    </row>
    <row r="107" spans="5:8" x14ac:dyDescent="0.25">
      <c r="E107" s="6" t="s">
        <v>118</v>
      </c>
      <c r="F107" s="10">
        <v>7085000</v>
      </c>
      <c r="G107" s="11">
        <v>7322000</v>
      </c>
      <c r="H107" s="12">
        <v>7518000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68446000</v>
      </c>
      <c r="G111" s="3">
        <f>SUM(G112:G118)</f>
        <v>37188000</v>
      </c>
      <c r="H111" s="3">
        <f>SUM(H112:H118)</f>
        <v>38000</v>
      </c>
    </row>
    <row r="112" spans="5:8" x14ac:dyDescent="0.25">
      <c r="E112" s="6" t="s">
        <v>90</v>
      </c>
      <c r="F112" s="7">
        <v>38000</v>
      </c>
      <c r="G112" s="8">
        <v>38000</v>
      </c>
      <c r="H112" s="9">
        <v>38000</v>
      </c>
    </row>
    <row r="113" spans="5:8" x14ac:dyDescent="0.25">
      <c r="E113" s="6" t="s">
        <v>100</v>
      </c>
      <c r="F113" s="10">
        <v>150000</v>
      </c>
      <c r="G113" s="11">
        <v>150000</v>
      </c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>
        <v>67700000</v>
      </c>
      <c r="G116" s="11">
        <v>37000000</v>
      </c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>
        <v>558000</v>
      </c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102656000</v>
      </c>
      <c r="G131" s="18">
        <f t="shared" ref="G131:H131" si="0">G47+G53+G60+G66+G72+G78+G84+G90+G98+G104+G111</f>
        <v>52887000</v>
      </c>
      <c r="H131" s="18">
        <f t="shared" si="0"/>
        <v>69315000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1"/>
  <sheetViews>
    <sheetView showGridLines="0" topLeftCell="E37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72.9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139609000</v>
      </c>
      <c r="G5" s="3">
        <v>148759000</v>
      </c>
      <c r="H5" s="3">
        <v>158279000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27563000</v>
      </c>
      <c r="G7" s="4">
        <f>SUM(G8:G19)</f>
        <v>33743000</v>
      </c>
      <c r="H7" s="4">
        <f>SUM(H8:H19)</f>
        <v>35939000</v>
      </c>
    </row>
    <row r="8" spans="5:8" ht="13" x14ac:dyDescent="0.3">
      <c r="E8" s="26" t="s">
        <v>11</v>
      </c>
      <c r="F8" s="11">
        <v>27563000</v>
      </c>
      <c r="G8" s="11">
        <v>28743000</v>
      </c>
      <c r="H8" s="11">
        <v>30939000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5000000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3667000</v>
      </c>
      <c r="G20" s="3">
        <f>SUM(G21:G29)</f>
        <v>1800000</v>
      </c>
      <c r="H20" s="3">
        <f>SUM(H21:H29)</f>
        <v>1900000</v>
      </c>
    </row>
    <row r="21" spans="5:8" ht="13" x14ac:dyDescent="0.3">
      <c r="E21" s="26" t="s">
        <v>24</v>
      </c>
      <c r="F21" s="19">
        <v>1700000</v>
      </c>
      <c r="G21" s="19">
        <v>1800000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1967000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170839000</v>
      </c>
      <c r="G30" s="18">
        <f>+G5+G6+G7+G20</f>
        <v>184302000</v>
      </c>
      <c r="H30" s="18">
        <f>+H5+H6+H7+H20</f>
        <v>196118000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170839000</v>
      </c>
      <c r="G42" s="30">
        <f>+G30+G41</f>
        <v>184302000</v>
      </c>
      <c r="H42" s="30">
        <f>+H30+H41</f>
        <v>196118000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SUM(F47+F53+F59+F65+F71+F77+F83+F90+F96+F102+F108+F114)</f>
        <v>78505000</v>
      </c>
      <c r="G45" s="4">
        <f>SUM(G47+G53+G59+G65+G71+G77+G83+G90+G96+G102+G108+G114)</f>
        <v>75946000</v>
      </c>
      <c r="H45" s="4">
        <f>SUM(H47+H53+H59+H65+H71+H77+H83+H90+H96+H102+H108+H114)</f>
        <v>100370000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3772000</v>
      </c>
      <c r="G53" s="3">
        <f>SUM(G54:G58)</f>
        <v>4100000</v>
      </c>
      <c r="H53" s="3">
        <f>SUM(H54:H58)</f>
        <v>4220000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>
        <v>3772000</v>
      </c>
      <c r="G56" s="11">
        <v>4100000</v>
      </c>
      <c r="H56" s="12">
        <v>4220000</v>
      </c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700000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>
        <v>700000</v>
      </c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61733000</v>
      </c>
      <c r="G90" s="3">
        <f>SUM(G91:G96)</f>
        <v>55346000</v>
      </c>
      <c r="H90" s="3">
        <f>SUM(H91:H96)</f>
        <v>94150000</v>
      </c>
    </row>
    <row r="91" spans="5:8" x14ac:dyDescent="0.25">
      <c r="E91" s="6" t="s">
        <v>113</v>
      </c>
      <c r="F91" s="7">
        <v>2065000</v>
      </c>
      <c r="G91" s="8">
        <v>8460000</v>
      </c>
      <c r="H91" s="9">
        <v>8840000</v>
      </c>
    </row>
    <row r="92" spans="5:8" x14ac:dyDescent="0.25">
      <c r="E92" s="6" t="s">
        <v>94</v>
      </c>
      <c r="F92" s="10">
        <v>45644000</v>
      </c>
      <c r="G92" s="11">
        <v>29829000</v>
      </c>
      <c r="H92" s="12">
        <v>83050000</v>
      </c>
    </row>
    <row r="93" spans="5:8" x14ac:dyDescent="0.25">
      <c r="E93" s="6" t="s">
        <v>95</v>
      </c>
      <c r="F93" s="10">
        <v>249000</v>
      </c>
      <c r="G93" s="11">
        <v>249000</v>
      </c>
      <c r="H93" s="12">
        <v>260000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775000</v>
      </c>
      <c r="G95" s="11">
        <v>308000</v>
      </c>
      <c r="H95" s="12"/>
    </row>
    <row r="96" spans="5:8" x14ac:dyDescent="0.25">
      <c r="E96" s="6" t="s">
        <v>104</v>
      </c>
      <c r="F96" s="13">
        <v>13000000</v>
      </c>
      <c r="G96" s="14">
        <v>16500000</v>
      </c>
      <c r="H96" s="15">
        <v>2000000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10469000</v>
      </c>
      <c r="G104" s="3">
        <f>SUM(G105:G109)</f>
        <v>10493000</v>
      </c>
      <c r="H104" s="3">
        <f>SUM(H105:H109)</f>
        <v>10963000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10469000</v>
      </c>
      <c r="G106" s="11">
        <v>10493000</v>
      </c>
      <c r="H106" s="12">
        <v>10963000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57000</v>
      </c>
      <c r="G111" s="3">
        <f>SUM(G112:G118)</f>
        <v>57000</v>
      </c>
      <c r="H111" s="3">
        <f>SUM(H112:H118)</f>
        <v>57000</v>
      </c>
    </row>
    <row r="112" spans="5:8" x14ac:dyDescent="0.25">
      <c r="E112" s="6" t="s">
        <v>90</v>
      </c>
      <c r="F112" s="7">
        <v>57000</v>
      </c>
      <c r="G112" s="8">
        <v>57000</v>
      </c>
      <c r="H112" s="9">
        <v>57000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76731000</v>
      </c>
      <c r="G131" s="18">
        <f t="shared" ref="G131:H131" si="0">G47+G53+G60+G66+G72+G78+G84+G90+G98+G104+G111</f>
        <v>69996000</v>
      </c>
      <c r="H131" s="18">
        <f t="shared" si="0"/>
        <v>109390000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  <row r="251" spans="6:8" x14ac:dyDescent="0.25">
      <c r="F251" s="21"/>
      <c r="G251" s="21"/>
      <c r="H251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8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topLeftCell="F91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230472000</v>
      </c>
      <c r="G5" s="3">
        <v>248659000</v>
      </c>
      <c r="H5" s="3">
        <v>268556000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548570000</v>
      </c>
      <c r="G7" s="4">
        <f>SUM(G8:G19)</f>
        <v>198101000</v>
      </c>
      <c r="H7" s="4">
        <f>SUM(H8:H19)</f>
        <v>196748000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184733000</v>
      </c>
      <c r="G10" s="19">
        <v>143751000</v>
      </c>
      <c r="H10" s="19">
        <v>139309000</v>
      </c>
    </row>
    <row r="11" spans="5:8" ht="13" x14ac:dyDescent="0.3">
      <c r="E11" s="26" t="s">
        <v>14</v>
      </c>
      <c r="F11" s="11"/>
      <c r="G11" s="11">
        <v>5000000</v>
      </c>
      <c r="H11" s="11">
        <v>4000000</v>
      </c>
    </row>
    <row r="12" spans="5:8" ht="13" x14ac:dyDescent="0.3">
      <c r="E12" s="26" t="s">
        <v>15</v>
      </c>
      <c r="F12" s="19">
        <v>5000000</v>
      </c>
      <c r="G12" s="19">
        <v>1000000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294000000</v>
      </c>
      <c r="G15" s="11"/>
      <c r="H15" s="11"/>
    </row>
    <row r="16" spans="5:8" ht="13" x14ac:dyDescent="0.3">
      <c r="E16" s="26" t="s">
        <v>19</v>
      </c>
      <c r="F16" s="11">
        <v>4000000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60837000</v>
      </c>
      <c r="G18" s="11">
        <v>48350000</v>
      </c>
      <c r="H18" s="11">
        <v>52439000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9766000</v>
      </c>
      <c r="G20" s="3">
        <f>SUM(G21:G29)</f>
        <v>8100000</v>
      </c>
      <c r="H20" s="3">
        <f>SUM(H21:H29)</f>
        <v>8500000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1966000</v>
      </c>
      <c r="G23" s="11"/>
      <c r="H23" s="11"/>
    </row>
    <row r="24" spans="5:8" ht="13" x14ac:dyDescent="0.3">
      <c r="E24" s="26" t="s">
        <v>27</v>
      </c>
      <c r="F24" s="11">
        <v>6000000</v>
      </c>
      <c r="G24" s="11">
        <v>6200000</v>
      </c>
      <c r="H24" s="11">
        <v>6500000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788808000</v>
      </c>
      <c r="G30" s="18">
        <f>+G5+G6+G7+G20</f>
        <v>454860000</v>
      </c>
      <c r="H30" s="18">
        <f>+H5+H6+H7+H20</f>
        <v>473804000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500000</v>
      </c>
      <c r="G32" s="3">
        <f>SUM(G33:G38)</f>
        <v>500000</v>
      </c>
      <c r="H32" s="3">
        <f>SUM(H33:H38)</f>
        <v>500000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500000</v>
      </c>
      <c r="G35" s="11">
        <v>500000</v>
      </c>
      <c r="H35" s="11">
        <v>500000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500000</v>
      </c>
      <c r="G41" s="30">
        <f>+G32+G39</f>
        <v>500000</v>
      </c>
      <c r="H41" s="30">
        <f>+H32+H39</f>
        <v>500000</v>
      </c>
    </row>
    <row r="42" spans="5:8" ht="14" x14ac:dyDescent="0.3">
      <c r="E42" s="29" t="s">
        <v>40</v>
      </c>
      <c r="F42" s="30">
        <f>+F30+F41</f>
        <v>789308000</v>
      </c>
      <c r="G42" s="30">
        <f>+G30+G41</f>
        <v>455360000</v>
      </c>
      <c r="H42" s="30">
        <f>+H30+H41</f>
        <v>474304000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2241000</v>
      </c>
      <c r="G45" s="4">
        <f>SUM(G47+G53+G59+G65+G71+G77+G83+G89+G95+G101+G107+G113)</f>
        <v>188000</v>
      </c>
      <c r="H45" s="4">
        <f>SUM(H47+H53+H59+H65+H71+H77+H83+H89+H95+H101+H107+H113)</f>
        <v>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2000000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2000000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258622000</v>
      </c>
      <c r="G78" s="3">
        <f>SUM(G79:G82)</f>
        <v>263731000</v>
      </c>
      <c r="H78" s="3">
        <f>SUM(H79:H82)</f>
        <v>270554000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>
        <v>257994000</v>
      </c>
      <c r="G80" s="11">
        <v>263075000</v>
      </c>
      <c r="H80" s="12">
        <v>269898000</v>
      </c>
    </row>
    <row r="81" spans="5:8" x14ac:dyDescent="0.25">
      <c r="E81" s="6" t="s">
        <v>103</v>
      </c>
      <c r="F81" s="10">
        <v>628000</v>
      </c>
      <c r="G81" s="11">
        <v>656000</v>
      </c>
      <c r="H81" s="12">
        <v>656000</v>
      </c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21136000</v>
      </c>
      <c r="G90" s="3">
        <f>SUM(G91:G96)</f>
        <v>20785000</v>
      </c>
      <c r="H90" s="3">
        <f>SUM(H91:H96)</f>
        <v>34543000</v>
      </c>
    </row>
    <row r="91" spans="5:8" x14ac:dyDescent="0.25">
      <c r="E91" s="6" t="s">
        <v>113</v>
      </c>
      <c r="F91" s="7">
        <v>450000</v>
      </c>
      <c r="G91" s="8">
        <v>500000</v>
      </c>
      <c r="H91" s="9">
        <v>523000</v>
      </c>
    </row>
    <row r="92" spans="5:8" x14ac:dyDescent="0.25">
      <c r="E92" s="6" t="s">
        <v>94</v>
      </c>
      <c r="F92" s="10">
        <v>10098000</v>
      </c>
      <c r="G92" s="11">
        <v>9750000</v>
      </c>
      <c r="H92" s="12">
        <v>33500000</v>
      </c>
    </row>
    <row r="93" spans="5:8" x14ac:dyDescent="0.25">
      <c r="E93" s="6" t="s">
        <v>95</v>
      </c>
      <c r="F93" s="10">
        <v>497000</v>
      </c>
      <c r="G93" s="11">
        <v>497000</v>
      </c>
      <c r="H93" s="12">
        <v>520000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91000</v>
      </c>
      <c r="G95" s="11">
        <v>38000</v>
      </c>
      <c r="H95" s="12"/>
    </row>
    <row r="96" spans="5:8" x14ac:dyDescent="0.25">
      <c r="E96" s="6" t="s">
        <v>104</v>
      </c>
      <c r="F96" s="13">
        <v>10000000</v>
      </c>
      <c r="G96" s="14">
        <v>10000000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12030000</v>
      </c>
      <c r="G104" s="3">
        <f>SUM(G105:G109)</f>
        <v>11596000</v>
      </c>
      <c r="H104" s="3">
        <f>SUM(H105:H109)</f>
        <v>12116000</v>
      </c>
    </row>
    <row r="105" spans="5:8" x14ac:dyDescent="0.25">
      <c r="E105" s="6" t="s">
        <v>117</v>
      </c>
      <c r="F105" s="7">
        <v>460000</v>
      </c>
      <c r="G105" s="8"/>
      <c r="H105" s="9"/>
    </row>
    <row r="106" spans="5:8" x14ac:dyDescent="0.25">
      <c r="E106" s="6" t="s">
        <v>88</v>
      </c>
      <c r="F106" s="10">
        <v>11570000</v>
      </c>
      <c r="G106" s="11">
        <v>11596000</v>
      </c>
      <c r="H106" s="12">
        <v>12116000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244000</v>
      </c>
      <c r="G111" s="3">
        <f>SUM(G112:G118)</f>
        <v>244000</v>
      </c>
      <c r="H111" s="3">
        <f>SUM(H112:H118)</f>
        <v>94000</v>
      </c>
    </row>
    <row r="112" spans="5:8" x14ac:dyDescent="0.25">
      <c r="E112" s="6" t="s">
        <v>90</v>
      </c>
      <c r="F112" s="7">
        <v>94000</v>
      </c>
      <c r="G112" s="8">
        <v>94000</v>
      </c>
      <c r="H112" s="9">
        <v>94000</v>
      </c>
    </row>
    <row r="113" spans="5:8" x14ac:dyDescent="0.25">
      <c r="E113" s="6" t="s">
        <v>100</v>
      </c>
      <c r="F113" s="10">
        <v>150000</v>
      </c>
      <c r="G113" s="11">
        <v>150000</v>
      </c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294032000</v>
      </c>
      <c r="G131" s="18">
        <f t="shared" ref="G131:H131" si="0">G47+G53+G60+G66+G72+G78+G84+G90+G98+G104+G111</f>
        <v>296356000</v>
      </c>
      <c r="H131" s="18">
        <f t="shared" si="0"/>
        <v>317307000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topLeftCell="E97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102781000</v>
      </c>
      <c r="G5" s="3">
        <v>108365000</v>
      </c>
      <c r="H5" s="3">
        <v>113789000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36733000</v>
      </c>
      <c r="G7" s="4">
        <f>SUM(G8:G19)</f>
        <v>29725000</v>
      </c>
      <c r="H7" s="4">
        <f>SUM(H8:H19)</f>
        <v>32686000</v>
      </c>
    </row>
    <row r="8" spans="5:8" ht="13" x14ac:dyDescent="0.3">
      <c r="E8" s="26" t="s">
        <v>11</v>
      </c>
      <c r="F8" s="11">
        <v>24733000</v>
      </c>
      <c r="G8" s="11">
        <v>25765000</v>
      </c>
      <c r="H8" s="11">
        <v>27686000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3960000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12000000</v>
      </c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4292000</v>
      </c>
      <c r="G20" s="3">
        <f>SUM(G21:G29)</f>
        <v>2800000</v>
      </c>
      <c r="H20" s="3">
        <f>SUM(H21:H29)</f>
        <v>6800000</v>
      </c>
    </row>
    <row r="21" spans="5:8" ht="13" x14ac:dyDescent="0.3">
      <c r="E21" s="26" t="s">
        <v>24</v>
      </c>
      <c r="F21" s="19">
        <v>2800000</v>
      </c>
      <c r="G21" s="19">
        <v>2800000</v>
      </c>
      <c r="H21" s="19">
        <v>2800000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1492000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143806000</v>
      </c>
      <c r="G30" s="18">
        <f>+G5+G6+G7+G20</f>
        <v>140890000</v>
      </c>
      <c r="H30" s="18">
        <f>+H5+H6+H7+H20</f>
        <v>153275000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125000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>
        <v>125000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125000</v>
      </c>
    </row>
    <row r="42" spans="5:8" ht="14" x14ac:dyDescent="0.3">
      <c r="E42" s="29" t="s">
        <v>40</v>
      </c>
      <c r="F42" s="30">
        <f>+F30+F41</f>
        <v>143806000</v>
      </c>
      <c r="G42" s="30">
        <f>+G30+G41</f>
        <v>140890000</v>
      </c>
      <c r="H42" s="30">
        <f>+H30+H41</f>
        <v>153400000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267000</v>
      </c>
      <c r="G45" s="4">
        <f>SUM(G47+G53+G59+G65+G71+G77+G83+G89+G95+G101+G107+G113)</f>
        <v>200000</v>
      </c>
      <c r="H45" s="4">
        <f>SUM(H47+H53+H59+H65+H71+H77+H83+H89+H95+H101+H107+H113)</f>
        <v>150000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100000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100000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13827000</v>
      </c>
      <c r="G90" s="3">
        <f>SUM(G91:G96)</f>
        <v>6710000</v>
      </c>
      <c r="H90" s="3">
        <f>SUM(H91:H96)</f>
        <v>209000</v>
      </c>
    </row>
    <row r="91" spans="5:8" x14ac:dyDescent="0.25">
      <c r="E91" s="6" t="s">
        <v>113</v>
      </c>
      <c r="F91" s="7">
        <v>190000</v>
      </c>
      <c r="G91" s="8">
        <v>200000</v>
      </c>
      <c r="H91" s="9">
        <v>209000</v>
      </c>
    </row>
    <row r="92" spans="5:8" x14ac:dyDescent="0.25">
      <c r="E92" s="6" t="s">
        <v>94</v>
      </c>
      <c r="F92" s="10">
        <v>11585000</v>
      </c>
      <c r="G92" s="11">
        <v>6310000</v>
      </c>
      <c r="H92" s="12"/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167000</v>
      </c>
      <c r="G95" s="11">
        <v>200000</v>
      </c>
      <c r="H95" s="12"/>
    </row>
    <row r="96" spans="5:8" x14ac:dyDescent="0.25">
      <c r="E96" s="6" t="s">
        <v>104</v>
      </c>
      <c r="F96" s="13">
        <v>1885000</v>
      </c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8019000</v>
      </c>
      <c r="G104" s="3">
        <f>SUM(G105:G109)</f>
        <v>8037000</v>
      </c>
      <c r="H104" s="3">
        <f>SUM(H105:H109)</f>
        <v>8398000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8019000</v>
      </c>
      <c r="G106" s="11">
        <v>8037000</v>
      </c>
      <c r="H106" s="12">
        <v>8398000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2657000</v>
      </c>
      <c r="G111" s="3">
        <f>SUM(G112:G118)</f>
        <v>57000</v>
      </c>
      <c r="H111" s="3">
        <f>SUM(H112:H118)</f>
        <v>207000</v>
      </c>
    </row>
    <row r="112" spans="5:8" x14ac:dyDescent="0.25">
      <c r="E112" s="6" t="s">
        <v>90</v>
      </c>
      <c r="F112" s="7">
        <v>57000</v>
      </c>
      <c r="G112" s="8">
        <v>57000</v>
      </c>
      <c r="H112" s="9">
        <v>57000</v>
      </c>
    </row>
    <row r="113" spans="5:8" x14ac:dyDescent="0.25">
      <c r="E113" s="6" t="s">
        <v>100</v>
      </c>
      <c r="F113" s="10"/>
      <c r="G113" s="11"/>
      <c r="H113" s="12">
        <v>150000</v>
      </c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>
        <v>600000</v>
      </c>
      <c r="G116" s="11"/>
      <c r="H116" s="12"/>
    </row>
    <row r="117" spans="5:8" x14ac:dyDescent="0.25">
      <c r="E117" s="6" t="s">
        <v>97</v>
      </c>
      <c r="F117" s="10">
        <v>2000000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24603000</v>
      </c>
      <c r="G131" s="18">
        <f t="shared" ref="G131:H131" si="0">G47+G53+G60+G66+G72+G78+G84+G90+G98+G104+G111</f>
        <v>14804000</v>
      </c>
      <c r="H131" s="18">
        <f t="shared" si="0"/>
        <v>8814000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topLeftCell="E100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154148000</v>
      </c>
      <c r="G5" s="3">
        <v>161224000</v>
      </c>
      <c r="H5" s="3">
        <v>167516000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34874000</v>
      </c>
      <c r="G7" s="4">
        <f>SUM(G8:G19)</f>
        <v>41769000</v>
      </c>
      <c r="H7" s="4">
        <f>SUM(H8:H19)</f>
        <v>30549000</v>
      </c>
    </row>
    <row r="8" spans="5:8" ht="13" x14ac:dyDescent="0.3">
      <c r="E8" s="26" t="s">
        <v>11</v>
      </c>
      <c r="F8" s="11">
        <v>22874000</v>
      </c>
      <c r="G8" s="11">
        <v>23809000</v>
      </c>
      <c r="H8" s="11">
        <v>25549000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3960000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12000000</v>
      </c>
      <c r="G16" s="11">
        <v>14000000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3274000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1474000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192296000</v>
      </c>
      <c r="G30" s="18">
        <f>+G5+G6+G7+G20</f>
        <v>204893000</v>
      </c>
      <c r="H30" s="18">
        <f>+H5+H6+H7+H20</f>
        <v>200065000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5798000</v>
      </c>
      <c r="G32" s="3">
        <f>SUM(G33:G38)</f>
        <v>23170000</v>
      </c>
      <c r="H32" s="3">
        <f>SUM(H33:H38)</f>
        <v>27346000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5798000</v>
      </c>
      <c r="G34" s="11">
        <v>23170000</v>
      </c>
      <c r="H34" s="11">
        <v>27346000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5798000</v>
      </c>
      <c r="G41" s="30">
        <f>+G32+G39</f>
        <v>23170000</v>
      </c>
      <c r="H41" s="30">
        <f>+H32+H39</f>
        <v>27346000</v>
      </c>
    </row>
    <row r="42" spans="5:8" ht="14" x14ac:dyDescent="0.3">
      <c r="E42" s="29" t="s">
        <v>40</v>
      </c>
      <c r="F42" s="30">
        <f>+F30+F41</f>
        <v>198094000</v>
      </c>
      <c r="G42" s="30">
        <f>+G30+G41</f>
        <v>228063000</v>
      </c>
      <c r="H42" s="30">
        <f>+H30+H41</f>
        <v>227411000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11084000</v>
      </c>
      <c r="G45" s="4">
        <f>SUM(G47+G53+G59+G65+G71+G77+G83+G89+G95+G101+G107+G113)</f>
        <v>10961000</v>
      </c>
      <c r="H45" s="4">
        <f>SUM(H47+H53+H59+H65+H71+H77+H83+H89+H95+H101+H107+H113)</f>
        <v>10514000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101559000</v>
      </c>
      <c r="G90" s="3">
        <f>SUM(G91:G96)</f>
        <v>83809000</v>
      </c>
      <c r="H90" s="3">
        <f>SUM(H91:H96)</f>
        <v>94480000</v>
      </c>
    </row>
    <row r="91" spans="5:8" x14ac:dyDescent="0.25">
      <c r="E91" s="6" t="s">
        <v>113</v>
      </c>
      <c r="F91" s="7">
        <v>180000</v>
      </c>
      <c r="G91" s="8">
        <v>220000</v>
      </c>
      <c r="H91" s="9">
        <v>230000</v>
      </c>
    </row>
    <row r="92" spans="5:8" x14ac:dyDescent="0.25">
      <c r="E92" s="6" t="s">
        <v>94</v>
      </c>
      <c r="F92" s="10">
        <v>83553000</v>
      </c>
      <c r="G92" s="11">
        <v>74867000</v>
      </c>
      <c r="H92" s="12">
        <v>85250000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1176000</v>
      </c>
      <c r="G95" s="11">
        <v>722000</v>
      </c>
      <c r="H95" s="12"/>
    </row>
    <row r="96" spans="5:8" x14ac:dyDescent="0.25">
      <c r="E96" s="6" t="s">
        <v>104</v>
      </c>
      <c r="F96" s="13">
        <v>16650000</v>
      </c>
      <c r="G96" s="14">
        <v>8000000</v>
      </c>
      <c r="H96" s="15">
        <v>9000000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12723000</v>
      </c>
      <c r="G104" s="3">
        <f>SUM(G105:G109)</f>
        <v>12710000</v>
      </c>
      <c r="H104" s="3">
        <f>SUM(H105:H109)</f>
        <v>13096000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2815000</v>
      </c>
      <c r="G106" s="11">
        <v>2471000</v>
      </c>
      <c r="H106" s="12">
        <v>2582000</v>
      </c>
    </row>
    <row r="107" spans="5:8" x14ac:dyDescent="0.25">
      <c r="E107" s="6" t="s">
        <v>118</v>
      </c>
      <c r="F107" s="10">
        <v>9908000</v>
      </c>
      <c r="G107" s="11">
        <v>10239000</v>
      </c>
      <c r="H107" s="12">
        <v>10514000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999000</v>
      </c>
      <c r="G111" s="3">
        <f>SUM(G112:G118)</f>
        <v>19000</v>
      </c>
      <c r="H111" s="3">
        <f>SUM(H112:H118)</f>
        <v>19000</v>
      </c>
    </row>
    <row r="112" spans="5:8" x14ac:dyDescent="0.25">
      <c r="E112" s="6" t="s">
        <v>90</v>
      </c>
      <c r="F112" s="7">
        <v>19000</v>
      </c>
      <c r="G112" s="8">
        <v>19000</v>
      </c>
      <c r="H112" s="9">
        <v>19000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>
        <v>980000</v>
      </c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115281000</v>
      </c>
      <c r="G131" s="18">
        <f t="shared" ref="G131:H131" si="0">G47+G53+G60+G66+G72+G78+G84+G90+G98+G104+G111</f>
        <v>96538000</v>
      </c>
      <c r="H131" s="18">
        <f t="shared" si="0"/>
        <v>107595000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topLeftCell="F95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130575000</v>
      </c>
      <c r="G5" s="3">
        <v>138048000</v>
      </c>
      <c r="H5" s="3">
        <v>145440000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64819000</v>
      </c>
      <c r="G7" s="4">
        <f>SUM(G8:G19)</f>
        <v>89715000</v>
      </c>
      <c r="H7" s="4">
        <f>SUM(H8:H19)</f>
        <v>87111000</v>
      </c>
    </row>
    <row r="8" spans="5:8" ht="13" x14ac:dyDescent="0.3">
      <c r="E8" s="26" t="s">
        <v>11</v>
      </c>
      <c r="F8" s="11">
        <v>28582000</v>
      </c>
      <c r="G8" s="11">
        <v>29815000</v>
      </c>
      <c r="H8" s="11">
        <v>32111000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15760000</v>
      </c>
      <c r="G11" s="11">
        <v>9900000</v>
      </c>
      <c r="H11" s="11">
        <v>9000000</v>
      </c>
    </row>
    <row r="12" spans="5:8" ht="13" x14ac:dyDescent="0.3">
      <c r="E12" s="26" t="s">
        <v>15</v>
      </c>
      <c r="F12" s="19">
        <v>10477000</v>
      </c>
      <c r="G12" s="19">
        <v>15000000</v>
      </c>
      <c r="H12" s="19">
        <v>1000000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35000000</v>
      </c>
      <c r="H16" s="11">
        <v>45000000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3079000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1279000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198473000</v>
      </c>
      <c r="G30" s="18">
        <f>+G5+G6+G7+G20</f>
        <v>229663000</v>
      </c>
      <c r="H30" s="18">
        <f>+H5+H6+H7+H20</f>
        <v>234551000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100000</v>
      </c>
      <c r="G32" s="3">
        <f>SUM(G33:G38)</f>
        <v>100000</v>
      </c>
      <c r="H32" s="3">
        <f>SUM(H33:H38)</f>
        <v>100000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100000</v>
      </c>
      <c r="G41" s="30">
        <f>+G32+G39</f>
        <v>100000</v>
      </c>
      <c r="H41" s="30">
        <f>+H32+H39</f>
        <v>100000</v>
      </c>
    </row>
    <row r="42" spans="5:8" ht="14" x14ac:dyDescent="0.3">
      <c r="E42" s="29" t="s">
        <v>40</v>
      </c>
      <c r="F42" s="30">
        <f>+F30+F41</f>
        <v>198573000</v>
      </c>
      <c r="G42" s="30">
        <f>+G30+G41</f>
        <v>229763000</v>
      </c>
      <c r="H42" s="30">
        <f>+H30+H41</f>
        <v>234651000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978000</v>
      </c>
      <c r="G45" s="4">
        <f>SUM(G47+G53+G59+G65+G71+G77+G83+G89+G95+G101+G107+G113)</f>
        <v>1880000</v>
      </c>
      <c r="H45" s="4">
        <f>SUM(H47+H53+H59+H65+H71+H77+H83+H89+H95+H101+H107+H113)</f>
        <v>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150000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150000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33238000</v>
      </c>
      <c r="G90" s="3">
        <f>SUM(G91:G96)</f>
        <v>41230000</v>
      </c>
      <c r="H90" s="3">
        <f>SUM(H91:H96)</f>
        <v>27457000</v>
      </c>
    </row>
    <row r="91" spans="5:8" x14ac:dyDescent="0.25">
      <c r="E91" s="6" t="s">
        <v>113</v>
      </c>
      <c r="F91" s="7">
        <v>130000</v>
      </c>
      <c r="G91" s="8">
        <v>150000</v>
      </c>
      <c r="H91" s="9">
        <v>157000</v>
      </c>
    </row>
    <row r="92" spans="5:8" x14ac:dyDescent="0.25">
      <c r="E92" s="6" t="s">
        <v>94</v>
      </c>
      <c r="F92" s="10">
        <v>29880000</v>
      </c>
      <c r="G92" s="11">
        <v>36800000</v>
      </c>
      <c r="H92" s="12">
        <v>27300000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828000</v>
      </c>
      <c r="G95" s="11">
        <v>1880000</v>
      </c>
      <c r="H95" s="12"/>
    </row>
    <row r="96" spans="5:8" x14ac:dyDescent="0.25">
      <c r="E96" s="6" t="s">
        <v>104</v>
      </c>
      <c r="F96" s="13">
        <v>2400000</v>
      </c>
      <c r="G96" s="14">
        <v>2400000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11113000</v>
      </c>
      <c r="G104" s="3">
        <f>SUM(G105:G109)</f>
        <v>11138000</v>
      </c>
      <c r="H104" s="3">
        <f>SUM(H105:H109)</f>
        <v>11638000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11113000</v>
      </c>
      <c r="G106" s="11">
        <v>11138000</v>
      </c>
      <c r="H106" s="12">
        <v>11638000</v>
      </c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8793000</v>
      </c>
      <c r="G111" s="3">
        <f>SUM(G112:G118)</f>
        <v>57000</v>
      </c>
      <c r="H111" s="3">
        <f>SUM(H112:H118)</f>
        <v>57000</v>
      </c>
    </row>
    <row r="112" spans="5:8" x14ac:dyDescent="0.25">
      <c r="E112" s="6" t="s">
        <v>90</v>
      </c>
      <c r="F112" s="7">
        <v>57000</v>
      </c>
      <c r="G112" s="8">
        <v>57000</v>
      </c>
      <c r="H112" s="9">
        <v>57000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>
        <v>600000</v>
      </c>
      <c r="G116" s="11"/>
      <c r="H116" s="12"/>
    </row>
    <row r="117" spans="5:8" x14ac:dyDescent="0.25">
      <c r="E117" s="6" t="s">
        <v>97</v>
      </c>
      <c r="F117" s="10">
        <v>8136000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53294000</v>
      </c>
      <c r="G131" s="18">
        <f t="shared" ref="G131:H131" si="0">G47+G53+G60+G66+G72+G78+G84+G90+G98+G104+G111</f>
        <v>52425000</v>
      </c>
      <c r="H131" s="18">
        <f t="shared" si="0"/>
        <v>39152000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topLeftCell="E100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22685000</v>
      </c>
      <c r="G5" s="3">
        <v>23224000</v>
      </c>
      <c r="H5" s="3">
        <v>23483000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21128000</v>
      </c>
      <c r="G7" s="4">
        <f>SUM(G8:G19)</f>
        <v>14020000</v>
      </c>
      <c r="H7" s="4">
        <f>SUM(H8:H19)</f>
        <v>26207000</v>
      </c>
    </row>
    <row r="8" spans="5:8" ht="13" x14ac:dyDescent="0.3">
      <c r="E8" s="26" t="s">
        <v>11</v>
      </c>
      <c r="F8" s="11">
        <v>6919000</v>
      </c>
      <c r="G8" s="11">
        <v>7020000</v>
      </c>
      <c r="H8" s="11">
        <v>7207000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2000000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14209000</v>
      </c>
      <c r="G16" s="11">
        <v>5000000</v>
      </c>
      <c r="H16" s="11">
        <v>16000000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3009000</v>
      </c>
      <c r="G20" s="3">
        <f>SUM(G21:G29)</f>
        <v>1900000</v>
      </c>
      <c r="H20" s="3">
        <f>SUM(H21:H29)</f>
        <v>2000000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46822000</v>
      </c>
      <c r="G30" s="18">
        <f>+G5+G6+G7+G20</f>
        <v>39144000</v>
      </c>
      <c r="H30" s="18">
        <f>+H5+H6+H7+H20</f>
        <v>51690000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46822000</v>
      </c>
      <c r="G42" s="30">
        <f>+G30+G41</f>
        <v>39144000</v>
      </c>
      <c r="H42" s="30">
        <f>+H30+H41</f>
        <v>51690000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1974000</v>
      </c>
      <c r="G45" s="4">
        <f>SUM(G47+G53+G59+G65+G71+G77+G83+G89+G95+G101+G107+G113)</f>
        <v>1751000</v>
      </c>
      <c r="H45" s="4">
        <f>SUM(H47+H53+H59+H65+H71+H77+H83+H89+H95+H101+H107+H113)</f>
        <v>1940000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1225000</v>
      </c>
      <c r="G90" s="3">
        <f>SUM(G91:G96)</f>
        <v>4098000</v>
      </c>
      <c r="H90" s="3">
        <f>SUM(H91:H96)</f>
        <v>16052000</v>
      </c>
    </row>
    <row r="91" spans="5:8" x14ac:dyDescent="0.25">
      <c r="E91" s="6" t="s">
        <v>113</v>
      </c>
      <c r="F91" s="7">
        <v>50000</v>
      </c>
      <c r="G91" s="8">
        <v>50000</v>
      </c>
      <c r="H91" s="9">
        <v>52000</v>
      </c>
    </row>
    <row r="92" spans="5:8" x14ac:dyDescent="0.25">
      <c r="E92" s="6" t="s">
        <v>94</v>
      </c>
      <c r="F92" s="10">
        <v>888000</v>
      </c>
      <c r="G92" s="11">
        <v>4040000</v>
      </c>
      <c r="H92" s="12">
        <v>16000000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287000</v>
      </c>
      <c r="G95" s="11">
        <v>8000</v>
      </c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2687000</v>
      </c>
      <c r="G104" s="3">
        <f>SUM(G105:G109)</f>
        <v>1743000</v>
      </c>
      <c r="H104" s="3">
        <f>SUM(H105:H109)</f>
        <v>1790000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1000000</v>
      </c>
      <c r="G106" s="11"/>
      <c r="H106" s="12"/>
    </row>
    <row r="107" spans="5:8" x14ac:dyDescent="0.25">
      <c r="E107" s="6" t="s">
        <v>118</v>
      </c>
      <c r="F107" s="10">
        <v>1687000</v>
      </c>
      <c r="G107" s="11">
        <v>1743000</v>
      </c>
      <c r="H107" s="12">
        <v>1790000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2633000</v>
      </c>
      <c r="G111" s="3">
        <f>SUM(G112:G118)</f>
        <v>76000</v>
      </c>
      <c r="H111" s="3">
        <f>SUM(H112:H118)</f>
        <v>226000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10"/>
      <c r="G113" s="11"/>
      <c r="H113" s="12">
        <v>150000</v>
      </c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2000000</v>
      </c>
      <c r="G117" s="11"/>
      <c r="H117" s="12"/>
    </row>
    <row r="118" spans="5:8" x14ac:dyDescent="0.25">
      <c r="E118" s="6" t="s">
        <v>98</v>
      </c>
      <c r="F118" s="13">
        <v>557000</v>
      </c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6545000</v>
      </c>
      <c r="G131" s="18">
        <f t="shared" ref="G131:H131" si="0">G47+G53+G60+G66+G72+G78+G84+G90+G98+G104+G111</f>
        <v>5917000</v>
      </c>
      <c r="H131" s="18">
        <f t="shared" si="0"/>
        <v>18068000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E99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109608000</v>
      </c>
      <c r="G5" s="3">
        <v>112321000</v>
      </c>
      <c r="H5" s="3">
        <v>114738000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2840000</v>
      </c>
      <c r="G7" s="4">
        <f>SUM(G8:G19)</f>
        <v>2967000</v>
      </c>
      <c r="H7" s="4">
        <f>SUM(H8:H19)</f>
        <v>3103000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2840000</v>
      </c>
      <c r="G13" s="19">
        <v>2967000</v>
      </c>
      <c r="H13" s="19">
        <v>3103000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2282000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1282000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114730000</v>
      </c>
      <c r="G30" s="18">
        <f>+G5+G6+G7+G20</f>
        <v>116288000</v>
      </c>
      <c r="H30" s="18">
        <f>+H5+H6+H7+H20</f>
        <v>119041000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2215000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2215000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2215000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116945000</v>
      </c>
      <c r="G42" s="30">
        <f>+G30+G41</f>
        <v>117745000</v>
      </c>
      <c r="H42" s="30">
        <f>+H30+H41</f>
        <v>121447000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1000000</v>
      </c>
      <c r="G45" s="4">
        <f>SUM(G47+G53+G59+G65+G71+G77+G83+G89+G95+G101+G107+G113)</f>
        <v>1000000</v>
      </c>
      <c r="H45" s="4">
        <f>SUM(H47+H53+H59+H65+H71+H77+H83+H89+H95+H101+H107+H113)</f>
        <v>1030000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1000000</v>
      </c>
      <c r="G53" s="3">
        <f>SUM(G54:G58)</f>
        <v>1000000</v>
      </c>
      <c r="H53" s="3">
        <f>SUM(H54:H58)</f>
        <v>1030000</v>
      </c>
    </row>
    <row r="54" spans="5:8" x14ac:dyDescent="0.25">
      <c r="E54" s="6" t="s">
        <v>109</v>
      </c>
      <c r="F54" s="7">
        <v>1000000</v>
      </c>
      <c r="G54" s="8">
        <v>1000000</v>
      </c>
      <c r="H54" s="9">
        <v>1030000</v>
      </c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0</v>
      </c>
      <c r="G90" s="3">
        <f>SUM(G91:G96)</f>
        <v>0</v>
      </c>
      <c r="H90" s="3">
        <f>SUM(H91:H96)</f>
        <v>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/>
      <c r="G92" s="11"/>
      <c r="H92" s="12"/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576000</v>
      </c>
      <c r="G111" s="3">
        <f>SUM(G112:G118)</f>
        <v>576000</v>
      </c>
      <c r="H111" s="3">
        <f>SUM(H112:H118)</f>
        <v>76000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>
        <v>500000</v>
      </c>
      <c r="G118" s="14">
        <v>500000</v>
      </c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1576000</v>
      </c>
      <c r="G131" s="18">
        <f t="shared" ref="G131:H131" si="0">G47+G53+G60+G66+G72+G78+G84+G90+G98+G104+G111</f>
        <v>1576000</v>
      </c>
      <c r="H131" s="18">
        <f t="shared" si="0"/>
        <v>1106000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E1:H250"/>
  <sheetViews>
    <sheetView showGridLines="0" topLeftCell="E97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30299000</v>
      </c>
      <c r="G5" s="3">
        <v>31231000</v>
      </c>
      <c r="H5" s="3">
        <v>31860000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23032000</v>
      </c>
      <c r="G7" s="4">
        <f>SUM(G8:G19)</f>
        <v>27191000</v>
      </c>
      <c r="H7" s="4">
        <f>SUM(H8:H19)</f>
        <v>11486000</v>
      </c>
    </row>
    <row r="8" spans="5:8" ht="13" x14ac:dyDescent="0.3">
      <c r="E8" s="26" t="s">
        <v>11</v>
      </c>
      <c r="F8" s="11">
        <v>8032000</v>
      </c>
      <c r="G8" s="11">
        <v>8191000</v>
      </c>
      <c r="H8" s="11">
        <v>8486000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2000000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15000000</v>
      </c>
      <c r="G16" s="11">
        <v>17000000</v>
      </c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3000000</v>
      </c>
      <c r="G20" s="3">
        <f>SUM(G21:G29)</f>
        <v>1900000</v>
      </c>
      <c r="H20" s="3">
        <f>SUM(H21:H29)</f>
        <v>6192000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>
        <v>4192000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56331000</v>
      </c>
      <c r="G30" s="18">
        <f>+G5+G6+G7+G20</f>
        <v>60322000</v>
      </c>
      <c r="H30" s="18">
        <f>+H5+H6+H7+H20</f>
        <v>49538000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56331000</v>
      </c>
      <c r="G42" s="30">
        <f>+G30+G41</f>
        <v>60322000</v>
      </c>
      <c r="H42" s="30">
        <f>+H30+H41</f>
        <v>49538000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210000</v>
      </c>
      <c r="G45" s="4">
        <f>SUM(G47+G53+G59+G65+G71+G77+G83+G89+G95+G101+G107+G113)</f>
        <v>277000</v>
      </c>
      <c r="H45" s="4">
        <f>SUM(H47+H53+H59+H65+H71+H77+H83+H89+H95+H101+H107+H113)</f>
        <v>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332000</v>
      </c>
      <c r="G90" s="3">
        <f>SUM(G91:G96)</f>
        <v>19177000</v>
      </c>
      <c r="H90" s="3">
        <f>SUM(H91:H96)</f>
        <v>20052000</v>
      </c>
    </row>
    <row r="91" spans="5:8" x14ac:dyDescent="0.25">
      <c r="E91" s="6" t="s">
        <v>113</v>
      </c>
      <c r="F91" s="7">
        <v>50000</v>
      </c>
      <c r="G91" s="8">
        <v>50000</v>
      </c>
      <c r="H91" s="9">
        <v>52000</v>
      </c>
    </row>
    <row r="92" spans="5:8" x14ac:dyDescent="0.25">
      <c r="E92" s="6" t="s">
        <v>94</v>
      </c>
      <c r="F92" s="10"/>
      <c r="G92" s="11">
        <v>15000000</v>
      </c>
      <c r="H92" s="12">
        <v>20000000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60000</v>
      </c>
      <c r="G95" s="11">
        <v>127000</v>
      </c>
      <c r="H95" s="12"/>
    </row>
    <row r="96" spans="5:8" x14ac:dyDescent="0.25">
      <c r="E96" s="6" t="s">
        <v>104</v>
      </c>
      <c r="F96" s="13">
        <v>222000</v>
      </c>
      <c r="G96" s="14">
        <v>4000000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2606000</v>
      </c>
      <c r="G111" s="3">
        <f>SUM(G112:G118)</f>
        <v>226000</v>
      </c>
      <c r="H111" s="3">
        <f>SUM(H112:H118)</f>
        <v>76000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10">
        <v>150000</v>
      </c>
      <c r="G113" s="11">
        <v>150000</v>
      </c>
      <c r="H113" s="12"/>
    </row>
    <row r="114" spans="5:8" x14ac:dyDescent="0.25">
      <c r="E114" s="6" t="s">
        <v>90</v>
      </c>
      <c r="F114" s="10"/>
      <c r="G114" s="11"/>
      <c r="H114" s="12"/>
    </row>
    <row r="115" spans="5:8" ht="9.5" customHeight="1" x14ac:dyDescent="0.25">
      <c r="E115" s="6" t="s">
        <v>119</v>
      </c>
      <c r="F115" s="10"/>
      <c r="G115" s="11"/>
      <c r="H115" s="12"/>
    </row>
    <row r="116" spans="5:8" ht="9.5" customHeight="1" x14ac:dyDescent="0.25">
      <c r="E116" s="6" t="s">
        <v>99</v>
      </c>
      <c r="F116" s="10">
        <v>400000</v>
      </c>
      <c r="G116" s="11"/>
      <c r="H116" s="12"/>
    </row>
    <row r="117" spans="5:8" ht="9.5" customHeight="1" x14ac:dyDescent="0.25">
      <c r="E117" s="6" t="s">
        <v>97</v>
      </c>
      <c r="F117" s="10">
        <v>1000000</v>
      </c>
      <c r="G117" s="11"/>
      <c r="H117" s="12"/>
    </row>
    <row r="118" spans="5:8" ht="9.5" customHeight="1" x14ac:dyDescent="0.25">
      <c r="E118" s="6" t="s">
        <v>98</v>
      </c>
      <c r="F118" s="13">
        <v>980000</v>
      </c>
      <c r="G118" s="14"/>
      <c r="H118" s="15"/>
    </row>
    <row r="119" spans="5:8" ht="9.5" customHeight="1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2938000</v>
      </c>
      <c r="G131" s="18">
        <f t="shared" ref="G131:H131" si="0">G47+G53+G60+G66+G72+G78+G84+G90+G98+G104+G111</f>
        <v>19403000</v>
      </c>
      <c r="H131" s="18">
        <f t="shared" si="0"/>
        <v>20128000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E1:H250"/>
  <sheetViews>
    <sheetView showGridLines="0" topLeftCell="F101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70.5429687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69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88849000</v>
      </c>
      <c r="G5" s="3">
        <v>92718000</v>
      </c>
      <c r="H5" s="3">
        <v>96074000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22953000</v>
      </c>
      <c r="G7" s="4">
        <f>SUM(G8:G19)</f>
        <v>19891000</v>
      </c>
      <c r="H7" s="4">
        <f>SUM(H8:H19)</f>
        <v>22239000</v>
      </c>
    </row>
    <row r="8" spans="5:8" ht="13" x14ac:dyDescent="0.3">
      <c r="E8" s="26" t="s">
        <v>11</v>
      </c>
      <c r="F8" s="11">
        <v>15643000</v>
      </c>
      <c r="G8" s="11">
        <v>16199000</v>
      </c>
      <c r="H8" s="11">
        <v>17239000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7310000</v>
      </c>
      <c r="G11" s="11">
        <v>3692000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3226000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1226000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115028000</v>
      </c>
      <c r="G30" s="18">
        <f>+G5+G6+G7+G20</f>
        <v>114609000</v>
      </c>
      <c r="H30" s="18">
        <f>+H5+H6+H7+H20</f>
        <v>120413000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115028000</v>
      </c>
      <c r="G42" s="30">
        <f>+G30+G41</f>
        <v>114609000</v>
      </c>
      <c r="H42" s="30">
        <f>+H30+H41</f>
        <v>120413000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7750000</v>
      </c>
      <c r="G45" s="4">
        <f>SUM(G47+G53+G59+G65+G71+G77+G83+G89+G95+G101+G107+G113)</f>
        <v>7453000</v>
      </c>
      <c r="H45" s="4">
        <f>SUM(H47+H53+H59+H65+H71+H77+H83+H89+H95+H101+H107+H113)</f>
        <v>7491000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600000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600000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1527000</v>
      </c>
      <c r="G90" s="3">
        <f>SUM(G91:G96)</f>
        <v>7794000</v>
      </c>
      <c r="H90" s="3">
        <f>SUM(H91:H96)</f>
        <v>17732000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>
        <v>1437000</v>
      </c>
      <c r="G92" s="11">
        <v>7637000</v>
      </c>
      <c r="H92" s="12">
        <v>17732000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90000</v>
      </c>
      <c r="G95" s="11">
        <v>157000</v>
      </c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8560000</v>
      </c>
      <c r="G104" s="3">
        <f>SUM(G105:G109)</f>
        <v>7296000</v>
      </c>
      <c r="H104" s="3">
        <f>SUM(H105:H109)</f>
        <v>7491000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>
        <v>1500000</v>
      </c>
      <c r="G106" s="11"/>
      <c r="H106" s="12"/>
    </row>
    <row r="107" spans="5:8" x14ac:dyDescent="0.25">
      <c r="E107" s="6" t="s">
        <v>118</v>
      </c>
      <c r="F107" s="10">
        <v>7060000</v>
      </c>
      <c r="G107" s="11">
        <v>7296000</v>
      </c>
      <c r="H107" s="12">
        <v>7491000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2726000</v>
      </c>
      <c r="G111" s="3">
        <f>SUM(G112:G118)</f>
        <v>226000</v>
      </c>
      <c r="H111" s="3">
        <f>SUM(H112:H118)</f>
        <v>226000</v>
      </c>
    </row>
    <row r="112" spans="5:8" x14ac:dyDescent="0.25">
      <c r="E112" s="6" t="s">
        <v>90</v>
      </c>
      <c r="F112" s="7">
        <v>226000</v>
      </c>
      <c r="G112" s="8">
        <v>226000</v>
      </c>
      <c r="H112" s="9">
        <v>226000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2500000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13413000</v>
      </c>
      <c r="G131" s="18">
        <f t="shared" ref="G131:H131" si="0">G47+G53+G60+G66+G72+G78+G84+G90+G98+G104+G111</f>
        <v>15316000</v>
      </c>
      <c r="H131" s="18">
        <f t="shared" si="0"/>
        <v>25449000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B44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263660000</v>
      </c>
      <c r="G5" s="3">
        <v>273850000</v>
      </c>
      <c r="H5" s="3">
        <v>285342000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3018000</v>
      </c>
      <c r="G7" s="4">
        <f>SUM(G8:G19)</f>
        <v>3153000</v>
      </c>
      <c r="H7" s="4">
        <f>SUM(H8:H19)</f>
        <v>3297000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3018000</v>
      </c>
      <c r="G13" s="19">
        <v>3153000</v>
      </c>
      <c r="H13" s="19">
        <v>3297000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2249000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1249000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268927000</v>
      </c>
      <c r="G30" s="18">
        <f>+G5+G6+G7+G20</f>
        <v>278003000</v>
      </c>
      <c r="H30" s="18">
        <f>+H5+H6+H7+H20</f>
        <v>289839000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2403000</v>
      </c>
      <c r="G39" s="3">
        <f>SUM(G40:G40)</f>
        <v>2617000</v>
      </c>
      <c r="H39" s="3">
        <f>SUM(H40:H40)</f>
        <v>2406000</v>
      </c>
    </row>
    <row r="40" spans="5:8" ht="13" x14ac:dyDescent="0.3">
      <c r="E40" s="26" t="s">
        <v>25</v>
      </c>
      <c r="F40" s="19">
        <v>2403000</v>
      </c>
      <c r="G40" s="19">
        <v>2617000</v>
      </c>
      <c r="H40" s="19">
        <v>2406000</v>
      </c>
    </row>
    <row r="41" spans="5:8" ht="14" x14ac:dyDescent="0.3">
      <c r="E41" s="29" t="s">
        <v>39</v>
      </c>
      <c r="F41" s="30">
        <f>+F32+F39</f>
        <v>2403000</v>
      </c>
      <c r="G41" s="30">
        <f>+G32+G39</f>
        <v>2617000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271330000</v>
      </c>
      <c r="G42" s="30">
        <f>+G30+G41</f>
        <v>280620000</v>
      </c>
      <c r="H42" s="30">
        <f>+H30+H41</f>
        <v>292245000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 t="e">
        <f>SUM(F47+F53+F59+F65+F71+F77+F83+F89+F95+F101+F107+F113)</f>
        <v>#VALUE!</v>
      </c>
      <c r="G45" s="4">
        <f>SUM(G47+G53+G59+G65+G71+G77+G83+G89+G95+G101+G107+G113)</f>
        <v>1000000</v>
      </c>
      <c r="H45" s="4">
        <f>SUM(H47+H53+H59+H65+H71+H77+H83+H89+H95+H101+H107+H113)</f>
        <v>1030000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1000000</v>
      </c>
      <c r="G53" s="3">
        <f>SUM(G54:G58)</f>
        <v>1000000</v>
      </c>
      <c r="H53" s="3">
        <f>SUM(H54:H58)</f>
        <v>1030000</v>
      </c>
    </row>
    <row r="54" spans="5:8" x14ac:dyDescent="0.25">
      <c r="E54" s="6" t="s">
        <v>109</v>
      </c>
      <c r="F54" s="7">
        <v>1000000</v>
      </c>
      <c r="G54" s="8">
        <v>1000000</v>
      </c>
      <c r="H54" s="9">
        <v>1030000</v>
      </c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939000</v>
      </c>
      <c r="G78" s="3">
        <f>SUM(G79:G82)</f>
        <v>982000</v>
      </c>
      <c r="H78" s="3">
        <f>SUM(H79:H82)</f>
        <v>982000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>
        <v>939000</v>
      </c>
      <c r="G81" s="11">
        <v>982000</v>
      </c>
      <c r="H81" s="12">
        <v>982000</v>
      </c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0</v>
      </c>
      <c r="G90" s="3">
        <f>SUM(G91:G96)</f>
        <v>0</v>
      </c>
      <c r="H90" s="3">
        <f>SUM(H91:H96)</f>
        <v>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/>
      <c r="G92" s="11"/>
      <c r="H92" s="12"/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1776000</v>
      </c>
      <c r="G111" s="3">
        <f>SUM(G112:G118)</f>
        <v>576000</v>
      </c>
      <c r="H111" s="3">
        <f>SUM(H112:H118)</f>
        <v>76000</v>
      </c>
    </row>
    <row r="112" spans="5:8" x14ac:dyDescent="0.25">
      <c r="E112" s="6" t="s">
        <v>90</v>
      </c>
      <c r="F112" s="7">
        <v>76000</v>
      </c>
      <c r="G112" s="8">
        <v>76000</v>
      </c>
      <c r="H112" s="9">
        <v>76000</v>
      </c>
    </row>
    <row r="113" spans="5:8" x14ac:dyDescent="0.25">
      <c r="E113" s="6" t="s">
        <v>100</v>
      </c>
      <c r="F113" s="31" t="s">
        <v>1</v>
      </c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1200000</v>
      </c>
      <c r="G117" s="11"/>
      <c r="H117" s="12"/>
    </row>
    <row r="118" spans="5:8" x14ac:dyDescent="0.25">
      <c r="E118" s="6" t="s">
        <v>98</v>
      </c>
      <c r="F118" s="13">
        <v>500000</v>
      </c>
      <c r="G118" s="14">
        <v>500000</v>
      </c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3715000</v>
      </c>
      <c r="G131" s="18">
        <f t="shared" ref="G131:H131" si="0">G47+G53+G60+G66+G72+G78+G84+G90+G98+G104+G111</f>
        <v>2558000</v>
      </c>
      <c r="H131" s="18">
        <f t="shared" si="0"/>
        <v>2088000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E97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86644000</v>
      </c>
      <c r="G5" s="3">
        <v>88069000</v>
      </c>
      <c r="H5" s="3">
        <v>88889000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2974000</v>
      </c>
      <c r="G7" s="4">
        <f>SUM(G8:G19)</f>
        <v>3107000</v>
      </c>
      <c r="H7" s="4">
        <f>SUM(H8:H19)</f>
        <v>3249000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2974000</v>
      </c>
      <c r="G13" s="19">
        <v>3107000</v>
      </c>
      <c r="H13" s="19">
        <v>3249000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2265000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1265000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91883000</v>
      </c>
      <c r="G30" s="18">
        <f>+G5+G6+G7+G20</f>
        <v>92176000</v>
      </c>
      <c r="H30" s="18">
        <f>+H5+H6+H7+H20</f>
        <v>93338000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1106000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1106000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1106000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92989000</v>
      </c>
      <c r="G42" s="30">
        <f>+G30+G41</f>
        <v>93633000</v>
      </c>
      <c r="H42" s="30">
        <f>+H30+H41</f>
        <v>95744000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3750000</v>
      </c>
      <c r="G45" s="4">
        <f>SUM(G47+G53+G59+G65+G71+G77+G83+G89+G95+G101+G107+G113)</f>
        <v>1000000</v>
      </c>
      <c r="H45" s="4">
        <f>SUM(H47+H53+H59+H65+H71+H77+H83+H89+H95+H101+H107+H113)</f>
        <v>1030000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2750000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2750000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1000000</v>
      </c>
      <c r="G53" s="3">
        <f>SUM(G54:G58)</f>
        <v>1000000</v>
      </c>
      <c r="H53" s="3">
        <f>SUM(H54:H58)</f>
        <v>1030000</v>
      </c>
    </row>
    <row r="54" spans="5:8" x14ac:dyDescent="0.25">
      <c r="E54" s="6" t="s">
        <v>109</v>
      </c>
      <c r="F54" s="7">
        <v>1000000</v>
      </c>
      <c r="G54" s="8">
        <v>1000000</v>
      </c>
      <c r="H54" s="9">
        <v>1030000</v>
      </c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0</v>
      </c>
      <c r="G90" s="3">
        <f>SUM(G91:G96)</f>
        <v>0</v>
      </c>
      <c r="H90" s="3">
        <f>SUM(H91:H96)</f>
        <v>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/>
      <c r="G92" s="11"/>
      <c r="H92" s="12"/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2757000</v>
      </c>
      <c r="G111" s="3">
        <f>SUM(G112:G118)</f>
        <v>557000</v>
      </c>
      <c r="H111" s="3">
        <f>SUM(H112:H118)</f>
        <v>57000</v>
      </c>
    </row>
    <row r="112" spans="5:8" x14ac:dyDescent="0.25">
      <c r="E112" s="6" t="s">
        <v>90</v>
      </c>
      <c r="F112" s="7">
        <v>57000</v>
      </c>
      <c r="G112" s="8">
        <v>57000</v>
      </c>
      <c r="H112" s="9">
        <v>57000</v>
      </c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1200000</v>
      </c>
      <c r="G117" s="11"/>
      <c r="H117" s="12"/>
    </row>
    <row r="118" spans="5:8" x14ac:dyDescent="0.25">
      <c r="E118" s="6" t="s">
        <v>98</v>
      </c>
      <c r="F118" s="13">
        <v>1500000</v>
      </c>
      <c r="G118" s="14">
        <v>500000</v>
      </c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6507000</v>
      </c>
      <c r="G131" s="18">
        <f t="shared" ref="G131:H131" si="0">G47+G53+G60+G66+G72+G78+G84+G90+G98+G104+G111</f>
        <v>1557000</v>
      </c>
      <c r="H131" s="18">
        <f t="shared" si="0"/>
        <v>1087000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E101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182224000</v>
      </c>
      <c r="G5" s="3">
        <v>187789000</v>
      </c>
      <c r="H5" s="3">
        <v>193452000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2721000</v>
      </c>
      <c r="G7" s="4">
        <f>SUM(G8:G19)</f>
        <v>2843000</v>
      </c>
      <c r="H7" s="4">
        <f>SUM(H8:H19)</f>
        <v>2973000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2721000</v>
      </c>
      <c r="G13" s="19">
        <v>2843000</v>
      </c>
      <c r="H13" s="19">
        <v>2973000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2545000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1545000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187490000</v>
      </c>
      <c r="G30" s="18">
        <f>+G5+G6+G7+G20</f>
        <v>191632000</v>
      </c>
      <c r="H30" s="18">
        <f>+H5+H6+H7+H20</f>
        <v>197625000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1591000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1591000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1591000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189081000</v>
      </c>
      <c r="G42" s="30">
        <f>+G30+G41</f>
        <v>193089000</v>
      </c>
      <c r="H42" s="30">
        <f>+H30+H41</f>
        <v>200031000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1000000</v>
      </c>
      <c r="G45" s="4">
        <f>SUM(G47+G53+G59+G65+G71+G77+G83+G89+G95+G101+G107+G113)</f>
        <v>100000</v>
      </c>
      <c r="H45" s="4">
        <f>SUM(H47+H53+H59+H65+H71+H77+H83+H89+H95+H101+H107+H113)</f>
        <v>1030000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1000000</v>
      </c>
      <c r="G53" s="3">
        <f>SUM(G54:G58)</f>
        <v>100000</v>
      </c>
      <c r="H53" s="3">
        <f>SUM(H54:H58)</f>
        <v>1030000</v>
      </c>
    </row>
    <row r="54" spans="5:8" x14ac:dyDescent="0.25">
      <c r="E54" s="6" t="s">
        <v>109</v>
      </c>
      <c r="F54" s="7">
        <v>1000000</v>
      </c>
      <c r="G54" s="8">
        <v>100000</v>
      </c>
      <c r="H54" s="9">
        <v>1030000</v>
      </c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939000</v>
      </c>
      <c r="G78" s="3">
        <f>SUM(G79:G82)</f>
        <v>982000</v>
      </c>
      <c r="H78" s="3">
        <f>SUM(H79:H82)</f>
        <v>982000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>
        <v>939000</v>
      </c>
      <c r="G81" s="11">
        <v>982000</v>
      </c>
      <c r="H81" s="12">
        <v>982000</v>
      </c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5000000</v>
      </c>
      <c r="G90" s="3">
        <f>SUM(G91:G96)</f>
        <v>5000000</v>
      </c>
      <c r="H90" s="3">
        <f>SUM(H91:H96)</f>
        <v>5225000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/>
      <c r="G92" s="11"/>
      <c r="H92" s="12"/>
    </row>
    <row r="93" spans="5:8" x14ac:dyDescent="0.25">
      <c r="E93" s="6" t="s">
        <v>95</v>
      </c>
      <c r="F93" s="10">
        <v>5000000</v>
      </c>
      <c r="G93" s="11">
        <v>5000000</v>
      </c>
      <c r="H93" s="12">
        <v>5225000</v>
      </c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4200000</v>
      </c>
      <c r="G111" s="3">
        <f>SUM(G112:G118)</f>
        <v>500000</v>
      </c>
      <c r="H111" s="3">
        <f>SUM(H112:H118)</f>
        <v>0</v>
      </c>
    </row>
    <row r="112" spans="5:8" x14ac:dyDescent="0.25">
      <c r="E112" s="6" t="s">
        <v>90</v>
      </c>
      <c r="F112" s="7"/>
      <c r="G112" s="8"/>
      <c r="H112" s="9"/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1200000</v>
      </c>
      <c r="G117" s="11"/>
      <c r="H117" s="12"/>
    </row>
    <row r="118" spans="5:8" x14ac:dyDescent="0.25">
      <c r="E118" s="6" t="s">
        <v>98</v>
      </c>
      <c r="F118" s="13">
        <v>3000000</v>
      </c>
      <c r="G118" s="14">
        <v>500000</v>
      </c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11139000</v>
      </c>
      <c r="G131" s="18">
        <f t="shared" ref="G131:H131" si="0">G47+G53+G60+G66+G72+G78+G84+G90+G98+G104+G111</f>
        <v>6582000</v>
      </c>
      <c r="H131" s="18">
        <f t="shared" si="0"/>
        <v>7237000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E103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38885000</v>
      </c>
      <c r="G5" s="3">
        <v>38861000</v>
      </c>
      <c r="H5" s="3">
        <v>38208000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2156000</v>
      </c>
      <c r="G7" s="4">
        <f>SUM(G8:G19)</f>
        <v>2252000</v>
      </c>
      <c r="H7" s="4">
        <f>SUM(H8:H19)</f>
        <v>2355000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2156000</v>
      </c>
      <c r="G13" s="19">
        <v>2252000</v>
      </c>
      <c r="H13" s="19">
        <v>2355000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2203000</v>
      </c>
      <c r="G20" s="3">
        <f>SUM(G21:G29)</f>
        <v>1000000</v>
      </c>
      <c r="H20" s="3">
        <f>SUM(H21:H29)</f>
        <v>1200000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1203000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43244000</v>
      </c>
      <c r="G30" s="18">
        <f>+G5+G6+G7+G20</f>
        <v>42113000</v>
      </c>
      <c r="H30" s="18">
        <f>+H5+H6+H7+H20</f>
        <v>41763000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1506000</v>
      </c>
      <c r="G39" s="3">
        <f>SUM(G40:G40)</f>
        <v>1457000</v>
      </c>
      <c r="H39" s="3">
        <f>SUM(H40:H40)</f>
        <v>2406000</v>
      </c>
    </row>
    <row r="40" spans="5:8" ht="13" x14ac:dyDescent="0.3">
      <c r="E40" s="26" t="s">
        <v>25</v>
      </c>
      <c r="F40" s="19">
        <v>1506000</v>
      </c>
      <c r="G40" s="19">
        <v>1457000</v>
      </c>
      <c r="H40" s="19">
        <v>2406000</v>
      </c>
    </row>
    <row r="41" spans="5:8" ht="14" x14ac:dyDescent="0.3">
      <c r="E41" s="29" t="s">
        <v>39</v>
      </c>
      <c r="F41" s="30">
        <f>+F32+F39</f>
        <v>1506000</v>
      </c>
      <c r="G41" s="30">
        <f>+G32+G39</f>
        <v>1457000</v>
      </c>
      <c r="H41" s="30">
        <f>+H32+H39</f>
        <v>2406000</v>
      </c>
    </row>
    <row r="42" spans="5:8" ht="14" x14ac:dyDescent="0.3">
      <c r="E42" s="29" t="s">
        <v>40</v>
      </c>
      <c r="F42" s="30">
        <f>+F30+F41</f>
        <v>44750000</v>
      </c>
      <c r="G42" s="30">
        <f>+G30+G41</f>
        <v>43570000</v>
      </c>
      <c r="H42" s="30">
        <f>+H30+H41</f>
        <v>44169000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1331000</v>
      </c>
      <c r="G45" s="4">
        <f>SUM(G47+G53+G59+G65+G71+G77+G83+G89+G95+G101+G107+G113)</f>
        <v>613000</v>
      </c>
      <c r="H45" s="4">
        <f>SUM(H47+H53+H59+H65+H71+H77+H83+H89+H95+H101+H107+H113)</f>
        <v>631000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750000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>
        <v>750000</v>
      </c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581000</v>
      </c>
      <c r="G53" s="3">
        <f>SUM(G54:G58)</f>
        <v>613000</v>
      </c>
      <c r="H53" s="3">
        <f>SUM(H54:H58)</f>
        <v>631000</v>
      </c>
    </row>
    <row r="54" spans="5:8" x14ac:dyDescent="0.25">
      <c r="E54" s="6" t="s">
        <v>109</v>
      </c>
      <c r="F54" s="7">
        <v>581000</v>
      </c>
      <c r="G54" s="8">
        <v>613000</v>
      </c>
      <c r="H54" s="9">
        <v>631000</v>
      </c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0</v>
      </c>
      <c r="G90" s="3">
        <f>SUM(G91:G96)</f>
        <v>0</v>
      </c>
      <c r="H90" s="3">
        <f>SUM(H91:H96)</f>
        <v>0</v>
      </c>
    </row>
    <row r="91" spans="5:8" x14ac:dyDescent="0.25">
      <c r="E91" s="6" t="s">
        <v>113</v>
      </c>
      <c r="F91" s="7"/>
      <c r="G91" s="8"/>
      <c r="H91" s="9"/>
    </row>
    <row r="92" spans="5:8" x14ac:dyDescent="0.25">
      <c r="E92" s="6" t="s">
        <v>94</v>
      </c>
      <c r="F92" s="10"/>
      <c r="G92" s="11"/>
      <c r="H92" s="12"/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/>
      <c r="G96" s="14"/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0</v>
      </c>
      <c r="G104" s="3">
        <f>SUM(G105:G109)</f>
        <v>0</v>
      </c>
      <c r="H104" s="3">
        <f>SUM(H105:H109)</f>
        <v>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/>
      <c r="G107" s="11"/>
      <c r="H107" s="12"/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1500000</v>
      </c>
      <c r="G111" s="3">
        <f>SUM(G112:G118)</f>
        <v>500000</v>
      </c>
      <c r="H111" s="3">
        <f>SUM(H112:H118)</f>
        <v>0</v>
      </c>
    </row>
    <row r="112" spans="5:8" x14ac:dyDescent="0.25">
      <c r="E112" s="6" t="s">
        <v>90</v>
      </c>
      <c r="F112" s="7"/>
      <c r="G112" s="8"/>
      <c r="H112" s="9"/>
    </row>
    <row r="113" spans="5:8" x14ac:dyDescent="0.25">
      <c r="E113" s="6" t="s">
        <v>100</v>
      </c>
      <c r="F113" s="10"/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/>
      <c r="G117" s="11"/>
      <c r="H117" s="12"/>
    </row>
    <row r="118" spans="5:8" x14ac:dyDescent="0.25">
      <c r="E118" s="6" t="s">
        <v>98</v>
      </c>
      <c r="F118" s="13">
        <v>1500000</v>
      </c>
      <c r="G118" s="14">
        <v>500000</v>
      </c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2831000</v>
      </c>
      <c r="G131" s="18">
        <f t="shared" ref="G131:H131" si="0">G47+G53+G60+G66+G72+G78+G84+G90+G98+G104+G111</f>
        <v>1113000</v>
      </c>
      <c r="H131" s="18">
        <f t="shared" si="0"/>
        <v>631000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36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81640000</v>
      </c>
      <c r="G5" s="3">
        <v>87581000</v>
      </c>
      <c r="H5" s="3">
        <v>93964000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26061000</v>
      </c>
      <c r="G7" s="4">
        <f>SUM(G8:G19)</f>
        <v>35215000</v>
      </c>
      <c r="H7" s="4">
        <f>SUM(H8:H19)</f>
        <v>38585000</v>
      </c>
    </row>
    <row r="8" spans="5:8" ht="13" x14ac:dyDescent="0.3">
      <c r="E8" s="26" t="s">
        <v>11</v>
      </c>
      <c r="F8" s="11">
        <v>24210000</v>
      </c>
      <c r="G8" s="11">
        <v>25215000</v>
      </c>
      <c r="H8" s="11">
        <v>27085000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1851000</v>
      </c>
      <c r="G11" s="11">
        <v>10000000</v>
      </c>
      <c r="H11" s="11">
        <v>11500000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3189000</v>
      </c>
      <c r="G20" s="3">
        <f>SUM(G21:G29)</f>
        <v>1900000</v>
      </c>
      <c r="H20" s="3">
        <f>SUM(H21:H29)</f>
        <v>2100000</v>
      </c>
    </row>
    <row r="21" spans="5:8" ht="13" x14ac:dyDescent="0.3">
      <c r="E21" s="26" t="s">
        <v>24</v>
      </c>
      <c r="F21" s="19">
        <v>1800000</v>
      </c>
      <c r="G21" s="19">
        <v>1900000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1389000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110890000</v>
      </c>
      <c r="G30" s="18">
        <f>+G5+G6+G7+G20</f>
        <v>124696000</v>
      </c>
      <c r="H30" s="18">
        <f>+H5+H6+H7+H20</f>
        <v>134649000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135000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135000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135000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40</v>
      </c>
      <c r="F42" s="30">
        <f>+F30+F41</f>
        <v>111025000</v>
      </c>
      <c r="G42" s="30">
        <f>+G30+G41</f>
        <v>124696000</v>
      </c>
      <c r="H42" s="30">
        <f>+H30+H41</f>
        <v>134649000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5970000</v>
      </c>
      <c r="G45" s="4">
        <f>SUM(G47+G53+G59+G65+G71+G77+G83+G89+G95+G101+G107+G113)</f>
        <v>6014000</v>
      </c>
      <c r="H45" s="4">
        <f>SUM(H47+H53+H59+H65+H71+H77+H83+H89+H95+H101+H107+H113)</f>
        <v>6176000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62866000</v>
      </c>
      <c r="G90" s="3">
        <f>SUM(G91:G96)</f>
        <v>61389000</v>
      </c>
      <c r="H90" s="3">
        <f>SUM(H91:H96)</f>
        <v>28299000</v>
      </c>
    </row>
    <row r="91" spans="5:8" x14ac:dyDescent="0.25">
      <c r="E91" s="6" t="s">
        <v>113</v>
      </c>
      <c r="F91" s="7">
        <v>95000</v>
      </c>
      <c r="G91" s="8">
        <v>95000</v>
      </c>
      <c r="H91" s="9">
        <v>99000</v>
      </c>
    </row>
    <row r="92" spans="5:8" x14ac:dyDescent="0.25">
      <c r="E92" s="6" t="s">
        <v>94</v>
      </c>
      <c r="F92" s="10">
        <v>55270000</v>
      </c>
      <c r="G92" s="11">
        <v>34259000</v>
      </c>
      <c r="H92" s="12">
        <v>28200000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>
        <v>4378000</v>
      </c>
      <c r="G94" s="11"/>
      <c r="H94" s="12"/>
    </row>
    <row r="95" spans="5:8" x14ac:dyDescent="0.25">
      <c r="E95" s="6" t="s">
        <v>87</v>
      </c>
      <c r="F95" s="10"/>
      <c r="G95" s="11"/>
      <c r="H95" s="12"/>
    </row>
    <row r="96" spans="5:8" x14ac:dyDescent="0.25">
      <c r="E96" s="6" t="s">
        <v>104</v>
      </c>
      <c r="F96" s="13">
        <v>3123000</v>
      </c>
      <c r="G96" s="14">
        <v>27035000</v>
      </c>
      <c r="H96" s="15"/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10401000</v>
      </c>
      <c r="G104" s="3">
        <f>SUM(G105:G109)</f>
        <v>9403000</v>
      </c>
      <c r="H104" s="3">
        <f>SUM(H105:H109)</f>
        <v>9717000</v>
      </c>
    </row>
    <row r="105" spans="5:8" x14ac:dyDescent="0.25">
      <c r="E105" s="6" t="s">
        <v>117</v>
      </c>
      <c r="F105" s="7">
        <v>1200000</v>
      </c>
      <c r="G105" s="8"/>
      <c r="H105" s="9"/>
    </row>
    <row r="106" spans="5:8" x14ac:dyDescent="0.25">
      <c r="E106" s="6" t="s">
        <v>88</v>
      </c>
      <c r="F106" s="10">
        <v>3381000</v>
      </c>
      <c r="G106" s="11">
        <v>3389000</v>
      </c>
      <c r="H106" s="12">
        <v>3541000</v>
      </c>
    </row>
    <row r="107" spans="5:8" x14ac:dyDescent="0.25">
      <c r="E107" s="6" t="s">
        <v>118</v>
      </c>
      <c r="F107" s="10">
        <v>5820000</v>
      </c>
      <c r="G107" s="11">
        <v>6014000</v>
      </c>
      <c r="H107" s="12">
        <v>6176000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4244000</v>
      </c>
      <c r="G111" s="3">
        <f>SUM(G112:G118)</f>
        <v>94000</v>
      </c>
      <c r="H111" s="3">
        <f>SUM(H112:H118)</f>
        <v>94000</v>
      </c>
    </row>
    <row r="112" spans="5:8" x14ac:dyDescent="0.25">
      <c r="E112" s="6" t="s">
        <v>90</v>
      </c>
      <c r="F112" s="7">
        <v>94000</v>
      </c>
      <c r="G112" s="8">
        <v>94000</v>
      </c>
      <c r="H112" s="9">
        <v>94000</v>
      </c>
    </row>
    <row r="113" spans="5:8" x14ac:dyDescent="0.25">
      <c r="E113" s="6" t="s">
        <v>100</v>
      </c>
      <c r="F113" s="10">
        <v>150000</v>
      </c>
      <c r="G113" s="11"/>
      <c r="H113" s="12"/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4000000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77511000</v>
      </c>
      <c r="G131" s="18">
        <f t="shared" ref="G131:H131" si="0">G47+G53+G60+G66+G72+G78+G84+G90+G98+G104+G111</f>
        <v>70886000</v>
      </c>
      <c r="H131" s="18">
        <f t="shared" si="0"/>
        <v>38110000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34" zoomScale="90" zoomScaleNormal="90" workbookViewId="0">
      <selection activeCell="G131" sqref="G131"/>
    </sheetView>
  </sheetViews>
  <sheetFormatPr defaultRowHeight="12.5" x14ac:dyDescent="0.25"/>
  <cols>
    <col min="1" max="4" width="1.81640625" customWidth="1"/>
    <col min="5" max="5" width="108.81640625" customWidth="1"/>
    <col min="6" max="8" width="14.1796875" bestFit="1" customWidth="1"/>
  </cols>
  <sheetData>
    <row r="1" spans="5:8" ht="14.5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71545000</v>
      </c>
      <c r="G5" s="3">
        <v>75872000</v>
      </c>
      <c r="H5" s="3">
        <v>80249000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41067000</v>
      </c>
      <c r="G7" s="4">
        <f>SUM(G8:G19)</f>
        <v>67257000</v>
      </c>
      <c r="H7" s="4">
        <f>SUM(H8:H19)</f>
        <v>69432000</v>
      </c>
    </row>
    <row r="8" spans="5:8" ht="13" x14ac:dyDescent="0.3">
      <c r="E8" s="26" t="s">
        <v>11</v>
      </c>
      <c r="F8" s="11">
        <v>17598000</v>
      </c>
      <c r="G8" s="11">
        <v>18257000</v>
      </c>
      <c r="H8" s="11">
        <v>19483000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13469000</v>
      </c>
      <c r="G11" s="11">
        <v>9000000</v>
      </c>
      <c r="H11" s="11">
        <v>4949000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10000000</v>
      </c>
      <c r="G16" s="11">
        <v>40000000</v>
      </c>
      <c r="H16" s="11">
        <v>45000000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3534000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1534000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116146000</v>
      </c>
      <c r="G30" s="18">
        <f>+G5+G6+G7+G20</f>
        <v>145129000</v>
      </c>
      <c r="H30" s="18">
        <f>+H5+H6+H7+H20</f>
        <v>151781000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30849000</v>
      </c>
      <c r="G32" s="3">
        <f>SUM(G33:G38)</f>
        <v>16016000</v>
      </c>
      <c r="H32" s="3">
        <f>SUM(H33:H38)</f>
        <v>16040000</v>
      </c>
    </row>
    <row r="33" spans="5:8" ht="13" x14ac:dyDescent="0.3">
      <c r="E33" s="26" t="s">
        <v>18</v>
      </c>
      <c r="F33" s="11">
        <v>14831000</v>
      </c>
      <c r="G33" s="11">
        <v>16016000</v>
      </c>
      <c r="H33" s="11">
        <v>16040000</v>
      </c>
    </row>
    <row r="34" spans="5:8" ht="13" x14ac:dyDescent="0.3">
      <c r="E34" s="26" t="s">
        <v>36</v>
      </c>
      <c r="F34" s="11">
        <v>16018000</v>
      </c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11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39</v>
      </c>
      <c r="F41" s="30">
        <f>+F32+F39</f>
        <v>30849000</v>
      </c>
      <c r="G41" s="30">
        <f>+G32+G39</f>
        <v>16016000</v>
      </c>
      <c r="H41" s="30">
        <f>+H32+H39</f>
        <v>16040000</v>
      </c>
    </row>
    <row r="42" spans="5:8" ht="14" x14ac:dyDescent="0.3">
      <c r="E42" s="29" t="s">
        <v>40</v>
      </c>
      <c r="F42" s="30">
        <f>+F30+F41</f>
        <v>146995000</v>
      </c>
      <c r="G42" s="30">
        <f>+G30+G41</f>
        <v>161145000</v>
      </c>
      <c r="H42" s="30">
        <f>+H30+H41</f>
        <v>167821000</v>
      </c>
    </row>
    <row r="43" spans="5:8" x14ac:dyDescent="0.25">
      <c r="F43" s="21"/>
      <c r="G43" s="21"/>
      <c r="H43" s="21"/>
    </row>
    <row r="44" spans="5:8" ht="13" x14ac:dyDescent="0.25">
      <c r="E44" s="2" t="s">
        <v>70</v>
      </c>
      <c r="F44" s="3"/>
      <c r="G44" s="3"/>
      <c r="H44" s="3"/>
    </row>
    <row r="45" spans="5:8" ht="13" x14ac:dyDescent="0.25">
      <c r="E45" s="2" t="s">
        <v>71</v>
      </c>
      <c r="F45" s="4">
        <f>SUM(F47+F53+F59+F65+F71+F77+F83+F89+F95+F101+F107+F113)</f>
        <v>6312000</v>
      </c>
      <c r="G45" s="4">
        <f>SUM(G47+G53+G59+G65+G71+G77+G83+G89+G95+G101+G107+G113)</f>
        <v>6586000</v>
      </c>
      <c r="H45" s="4">
        <f>SUM(H47+H53+H59+H65+H71+H77+H83+H89+H95+H101+H107+H113)</f>
        <v>6822000</v>
      </c>
    </row>
    <row r="46" spans="5:8" ht="13" x14ac:dyDescent="0.25">
      <c r="E46" s="5" t="s">
        <v>72</v>
      </c>
      <c r="F46" s="3"/>
      <c r="G46" s="3"/>
      <c r="H46" s="3"/>
    </row>
    <row r="47" spans="5:8" ht="13" x14ac:dyDescent="0.25">
      <c r="E47" s="2" t="s">
        <v>75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107</v>
      </c>
      <c r="F48" s="7"/>
      <c r="G48" s="8"/>
      <c r="H48" s="9"/>
    </row>
    <row r="49" spans="5:8" x14ac:dyDescent="0.25">
      <c r="E49" s="6" t="s">
        <v>108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 t="s">
        <v>74</v>
      </c>
      <c r="F53" s="3">
        <f>SUM(F54:F58)</f>
        <v>0</v>
      </c>
      <c r="G53" s="3">
        <f>SUM(G54:G58)</f>
        <v>0</v>
      </c>
      <c r="H53" s="3">
        <f>SUM(H54:H58)</f>
        <v>0</v>
      </c>
    </row>
    <row r="54" spans="5:8" x14ac:dyDescent="0.25">
      <c r="E54" s="6" t="s">
        <v>109</v>
      </c>
      <c r="F54" s="7"/>
      <c r="G54" s="8"/>
      <c r="H54" s="9"/>
    </row>
    <row r="55" spans="5:8" x14ac:dyDescent="0.25">
      <c r="E55" s="6" t="s">
        <v>91</v>
      </c>
      <c r="F55" s="10"/>
      <c r="G55" s="11"/>
      <c r="H55" s="12"/>
    </row>
    <row r="56" spans="5:8" x14ac:dyDescent="0.25">
      <c r="E56" s="6" t="s">
        <v>110</v>
      </c>
      <c r="F56" s="10"/>
      <c r="G56" s="11"/>
      <c r="H56" s="12"/>
    </row>
    <row r="57" spans="5:8" x14ac:dyDescent="0.25">
      <c r="E57" s="6" t="s">
        <v>82</v>
      </c>
      <c r="F57" s="10"/>
      <c r="G57" s="11"/>
      <c r="H57" s="12"/>
    </row>
    <row r="58" spans="5:8" x14ac:dyDescent="0.25">
      <c r="E58" s="6" t="s">
        <v>111</v>
      </c>
      <c r="F58" s="13"/>
      <c r="G58" s="14"/>
      <c r="H58" s="15"/>
    </row>
    <row r="59" spans="5:8" x14ac:dyDescent="0.25">
      <c r="F59" s="16"/>
      <c r="G59" s="16"/>
      <c r="H59" s="16"/>
    </row>
    <row r="60" spans="5:8" ht="13" x14ac:dyDescent="0.25">
      <c r="E60" s="2" t="s">
        <v>76</v>
      </c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25">
      <c r="E61" s="6" t="s">
        <v>92</v>
      </c>
      <c r="F61" s="7"/>
      <c r="G61" s="8"/>
      <c r="H61" s="9"/>
    </row>
    <row r="62" spans="5:8" x14ac:dyDescent="0.25">
      <c r="E62" s="6"/>
      <c r="F62" s="10"/>
      <c r="G62" s="11"/>
      <c r="H62" s="12"/>
    </row>
    <row r="63" spans="5:8" x14ac:dyDescent="0.25">
      <c r="E63" s="6"/>
      <c r="F63" s="10"/>
      <c r="G63" s="11"/>
      <c r="H63" s="12"/>
    </row>
    <row r="64" spans="5:8" x14ac:dyDescent="0.25">
      <c r="E64" s="6"/>
      <c r="F64" s="13"/>
      <c r="G64" s="14"/>
      <c r="H64" s="15"/>
    </row>
    <row r="65" spans="5:8" x14ac:dyDescent="0.25">
      <c r="F65" s="16"/>
      <c r="G65" s="16"/>
      <c r="H65" s="16"/>
    </row>
    <row r="66" spans="5:8" ht="13" x14ac:dyDescent="0.25">
      <c r="E66" s="2" t="s">
        <v>77</v>
      </c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25">
      <c r="E67" s="6" t="s">
        <v>83</v>
      </c>
      <c r="F67" s="7"/>
      <c r="G67" s="8"/>
      <c r="H67" s="9"/>
    </row>
    <row r="68" spans="5:8" x14ac:dyDescent="0.25">
      <c r="E68" s="6" t="s">
        <v>93</v>
      </c>
      <c r="F68" s="10"/>
      <c r="G68" s="11"/>
      <c r="H68" s="12"/>
    </row>
    <row r="69" spans="5:8" x14ac:dyDescent="0.25">
      <c r="E69" s="6" t="s">
        <v>84</v>
      </c>
      <c r="F69" s="10"/>
      <c r="G69" s="11"/>
      <c r="H69" s="12"/>
    </row>
    <row r="70" spans="5:8" x14ac:dyDescent="0.25">
      <c r="E70" s="6"/>
      <c r="F70" s="13"/>
      <c r="G70" s="14"/>
      <c r="H70" s="15"/>
    </row>
    <row r="71" spans="5:8" x14ac:dyDescent="0.25">
      <c r="F71" s="16"/>
      <c r="G71" s="16"/>
      <c r="H71" s="16"/>
    </row>
    <row r="72" spans="5:8" ht="13" x14ac:dyDescent="0.25">
      <c r="E72" s="2" t="s">
        <v>105</v>
      </c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25">
      <c r="E73" s="6" t="s">
        <v>106</v>
      </c>
      <c r="F73" s="7"/>
      <c r="G73" s="8"/>
      <c r="H73" s="9"/>
    </row>
    <row r="74" spans="5:8" x14ac:dyDescent="0.25">
      <c r="E74" s="6"/>
      <c r="F74" s="10"/>
      <c r="G74" s="11"/>
      <c r="H74" s="12"/>
    </row>
    <row r="75" spans="5:8" x14ac:dyDescent="0.25">
      <c r="E75" s="6"/>
      <c r="F75" s="10"/>
      <c r="G75" s="11"/>
      <c r="H75" s="12"/>
    </row>
    <row r="76" spans="5:8" x14ac:dyDescent="0.25">
      <c r="E76" s="6"/>
      <c r="F76" s="13"/>
      <c r="G76" s="14"/>
      <c r="H76" s="15"/>
    </row>
    <row r="77" spans="5:8" x14ac:dyDescent="0.25">
      <c r="F77" s="16"/>
      <c r="G77" s="16"/>
      <c r="H77" s="16"/>
    </row>
    <row r="78" spans="5:8" ht="13" x14ac:dyDescent="0.25">
      <c r="E78" s="2" t="s">
        <v>85</v>
      </c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25">
      <c r="E79" s="6" t="s">
        <v>86</v>
      </c>
      <c r="F79" s="7"/>
      <c r="G79" s="8"/>
      <c r="H79" s="9"/>
    </row>
    <row r="80" spans="5:8" x14ac:dyDescent="0.25">
      <c r="E80" s="6" t="s">
        <v>102</v>
      </c>
      <c r="F80" s="10"/>
      <c r="G80" s="11"/>
      <c r="H80" s="12"/>
    </row>
    <row r="81" spans="5:8" x14ac:dyDescent="0.25">
      <c r="E81" s="6" t="s">
        <v>103</v>
      </c>
      <c r="F81" s="10"/>
      <c r="G81" s="11"/>
      <c r="H81" s="12"/>
    </row>
    <row r="82" spans="5:8" x14ac:dyDescent="0.25">
      <c r="E82" s="6"/>
      <c r="F82" s="13"/>
      <c r="G82" s="14"/>
      <c r="H82" s="15"/>
    </row>
    <row r="83" spans="5:8" x14ac:dyDescent="0.25">
      <c r="F83" s="16"/>
      <c r="G83" s="16"/>
      <c r="H83" s="16"/>
    </row>
    <row r="84" spans="5:8" ht="13" x14ac:dyDescent="0.25">
      <c r="E84" s="2" t="s">
        <v>78</v>
      </c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25">
      <c r="E85" s="6" t="s">
        <v>101</v>
      </c>
      <c r="F85" s="7"/>
      <c r="G85" s="8"/>
      <c r="H85" s="9"/>
    </row>
    <row r="86" spans="5:8" x14ac:dyDescent="0.25">
      <c r="E86" s="6" t="s">
        <v>112</v>
      </c>
      <c r="F86" s="10"/>
      <c r="G86" s="11"/>
      <c r="H86" s="12"/>
    </row>
    <row r="87" spans="5:8" x14ac:dyDescent="0.25">
      <c r="E87" s="6"/>
      <c r="F87" s="10"/>
      <c r="G87" s="11"/>
      <c r="H87" s="12"/>
    </row>
    <row r="88" spans="5:8" x14ac:dyDescent="0.25">
      <c r="E88" s="6"/>
      <c r="F88" s="13"/>
      <c r="G88" s="14"/>
      <c r="H88" s="15"/>
    </row>
    <row r="89" spans="5:8" x14ac:dyDescent="0.25">
      <c r="F89" s="16"/>
      <c r="G89" s="16"/>
      <c r="H89" s="16"/>
    </row>
    <row r="90" spans="5:8" ht="13" x14ac:dyDescent="0.25">
      <c r="E90" s="2" t="s">
        <v>79</v>
      </c>
      <c r="F90" s="3">
        <f>SUM(F91:F96)</f>
        <v>9780000</v>
      </c>
      <c r="G90" s="3">
        <f>SUM(G91:G96)</f>
        <v>9338000</v>
      </c>
      <c r="H90" s="3">
        <f>SUM(H91:H96)</f>
        <v>12117000</v>
      </c>
    </row>
    <row r="91" spans="5:8" x14ac:dyDescent="0.25">
      <c r="E91" s="6" t="s">
        <v>113</v>
      </c>
      <c r="F91" s="7"/>
      <c r="G91" s="8">
        <v>100000</v>
      </c>
      <c r="H91" s="9">
        <v>105000</v>
      </c>
    </row>
    <row r="92" spans="5:8" x14ac:dyDescent="0.25">
      <c r="E92" s="6" t="s">
        <v>94</v>
      </c>
      <c r="F92" s="10">
        <v>3820000</v>
      </c>
      <c r="G92" s="11">
        <v>9150000</v>
      </c>
      <c r="H92" s="12">
        <v>6000000</v>
      </c>
    </row>
    <row r="93" spans="5:8" x14ac:dyDescent="0.25">
      <c r="E93" s="6" t="s">
        <v>95</v>
      </c>
      <c r="F93" s="10"/>
      <c r="G93" s="11"/>
      <c r="H93" s="12"/>
    </row>
    <row r="94" spans="5:8" x14ac:dyDescent="0.25">
      <c r="E94" s="6" t="s">
        <v>114</v>
      </c>
      <c r="F94" s="10"/>
      <c r="G94" s="11"/>
      <c r="H94" s="12"/>
    </row>
    <row r="95" spans="5:8" x14ac:dyDescent="0.25">
      <c r="E95" s="6" t="s">
        <v>87</v>
      </c>
      <c r="F95" s="10">
        <v>24000</v>
      </c>
      <c r="G95" s="11">
        <v>88000</v>
      </c>
      <c r="H95" s="12"/>
    </row>
    <row r="96" spans="5:8" x14ac:dyDescent="0.25">
      <c r="E96" s="6" t="s">
        <v>104</v>
      </c>
      <c r="F96" s="13">
        <v>5936000</v>
      </c>
      <c r="G96" s="14"/>
      <c r="H96" s="15">
        <v>6012000</v>
      </c>
    </row>
    <row r="97" spans="5:8" x14ac:dyDescent="0.25">
      <c r="F97" s="16"/>
      <c r="G97" s="16"/>
      <c r="H97" s="16"/>
    </row>
    <row r="98" spans="5:8" ht="13" x14ac:dyDescent="0.25">
      <c r="E98" s="2" t="s">
        <v>115</v>
      </c>
      <c r="F98" s="3">
        <f>SUM(F99:F102)</f>
        <v>0</v>
      </c>
      <c r="G98" s="3">
        <f>SUM(G99:G102)</f>
        <v>0</v>
      </c>
      <c r="H98" s="3">
        <f>SUM(H99:H102)</f>
        <v>0</v>
      </c>
    </row>
    <row r="99" spans="5:8" x14ac:dyDescent="0.25">
      <c r="E99" s="6" t="s">
        <v>116</v>
      </c>
      <c r="F99" s="7"/>
      <c r="G99" s="8"/>
      <c r="H99" s="9"/>
    </row>
    <row r="100" spans="5:8" x14ac:dyDescent="0.25">
      <c r="E100" s="6"/>
      <c r="F100" s="10"/>
      <c r="G100" s="11"/>
      <c r="H100" s="12"/>
    </row>
    <row r="101" spans="5:8" x14ac:dyDescent="0.25">
      <c r="E101" s="6"/>
      <c r="F101" s="10"/>
      <c r="G101" s="11"/>
      <c r="H101" s="12"/>
    </row>
    <row r="102" spans="5:8" x14ac:dyDescent="0.25">
      <c r="E102" s="6"/>
      <c r="F102" s="13"/>
      <c r="G102" s="14"/>
      <c r="H102" s="15"/>
    </row>
    <row r="103" spans="5:8" x14ac:dyDescent="0.25">
      <c r="F103" s="16"/>
      <c r="G103" s="16"/>
      <c r="H103" s="16"/>
    </row>
    <row r="104" spans="5:8" ht="13" x14ac:dyDescent="0.25">
      <c r="E104" s="2" t="s">
        <v>80</v>
      </c>
      <c r="F104" s="3">
        <f>SUM(F105:F109)</f>
        <v>6288000</v>
      </c>
      <c r="G104" s="3">
        <f>SUM(G105:G109)</f>
        <v>6498000</v>
      </c>
      <c r="H104" s="3">
        <f>SUM(H105:H109)</f>
        <v>6672000</v>
      </c>
    </row>
    <row r="105" spans="5:8" x14ac:dyDescent="0.25">
      <c r="E105" s="6" t="s">
        <v>117</v>
      </c>
      <c r="F105" s="7"/>
      <c r="G105" s="8"/>
      <c r="H105" s="9"/>
    </row>
    <row r="106" spans="5:8" x14ac:dyDescent="0.25">
      <c r="E106" s="6" t="s">
        <v>88</v>
      </c>
      <c r="F106" s="10"/>
      <c r="G106" s="11"/>
      <c r="H106" s="12"/>
    </row>
    <row r="107" spans="5:8" x14ac:dyDescent="0.25">
      <c r="E107" s="6" t="s">
        <v>118</v>
      </c>
      <c r="F107" s="10">
        <v>6288000</v>
      </c>
      <c r="G107" s="11">
        <v>6498000</v>
      </c>
      <c r="H107" s="12">
        <v>6672000</v>
      </c>
    </row>
    <row r="108" spans="5:8" x14ac:dyDescent="0.25">
      <c r="E108" s="6" t="s">
        <v>89</v>
      </c>
      <c r="F108" s="10"/>
      <c r="G108" s="11"/>
      <c r="H108" s="12"/>
    </row>
    <row r="109" spans="5:8" x14ac:dyDescent="0.25">
      <c r="E109" s="6" t="s">
        <v>96</v>
      </c>
      <c r="F109" s="13"/>
      <c r="G109" s="14"/>
      <c r="H109" s="15"/>
    </row>
    <row r="110" spans="5:8" x14ac:dyDescent="0.25">
      <c r="F110" s="16"/>
      <c r="G110" s="16"/>
      <c r="H110" s="16"/>
    </row>
    <row r="111" spans="5:8" ht="13" x14ac:dyDescent="0.25">
      <c r="E111" s="2" t="s">
        <v>81</v>
      </c>
      <c r="F111" s="3">
        <f>SUM(F112:F118)</f>
        <v>8151000</v>
      </c>
      <c r="G111" s="3">
        <f>SUM(G112:G118)</f>
        <v>151000</v>
      </c>
      <c r="H111" s="3">
        <f>SUM(H112:H118)</f>
        <v>301000</v>
      </c>
    </row>
    <row r="112" spans="5:8" x14ac:dyDescent="0.25">
      <c r="E112" s="6" t="s">
        <v>90</v>
      </c>
      <c r="F112" s="7">
        <v>151000</v>
      </c>
      <c r="G112" s="8">
        <v>151000</v>
      </c>
      <c r="H112" s="9">
        <v>151000</v>
      </c>
    </row>
    <row r="113" spans="5:8" x14ac:dyDescent="0.25">
      <c r="E113" s="6" t="s">
        <v>100</v>
      </c>
      <c r="F113" s="10"/>
      <c r="G113" s="11"/>
      <c r="H113" s="12">
        <v>150000</v>
      </c>
    </row>
    <row r="114" spans="5:8" x14ac:dyDescent="0.25">
      <c r="E114" s="6" t="s">
        <v>90</v>
      </c>
      <c r="F114" s="10"/>
      <c r="G114" s="11"/>
      <c r="H114" s="12"/>
    </row>
    <row r="115" spans="5:8" x14ac:dyDescent="0.25">
      <c r="E115" s="6" t="s">
        <v>119</v>
      </c>
      <c r="F115" s="10"/>
      <c r="G115" s="11"/>
      <c r="H115" s="12"/>
    </row>
    <row r="116" spans="5:8" x14ac:dyDescent="0.25">
      <c r="E116" s="6" t="s">
        <v>99</v>
      </c>
      <c r="F116" s="10"/>
      <c r="G116" s="11"/>
      <c r="H116" s="12"/>
    </row>
    <row r="117" spans="5:8" x14ac:dyDescent="0.25">
      <c r="E117" s="6" t="s">
        <v>97</v>
      </c>
      <c r="F117" s="10">
        <v>8000000</v>
      </c>
      <c r="G117" s="11"/>
      <c r="H117" s="12"/>
    </row>
    <row r="118" spans="5:8" x14ac:dyDescent="0.25">
      <c r="E118" s="6" t="s">
        <v>98</v>
      </c>
      <c r="F118" s="13"/>
      <c r="G118" s="14"/>
      <c r="H118" s="15"/>
    </row>
    <row r="119" spans="5:8" x14ac:dyDescent="0.25">
      <c r="F119" s="16"/>
      <c r="G119" s="16"/>
      <c r="H119" s="16"/>
    </row>
    <row r="120" spans="5:8" ht="13" hidden="1" x14ac:dyDescent="0.25">
      <c r="E120" s="2"/>
      <c r="F120" s="3">
        <f>SUM(F121:F124)</f>
        <v>0</v>
      </c>
      <c r="G120" s="3">
        <f>SUM(G121:G124)</f>
        <v>0</v>
      </c>
      <c r="H120" s="3">
        <f>SUM(H121:H124)</f>
        <v>0</v>
      </c>
    </row>
    <row r="121" spans="5:8" hidden="1" x14ac:dyDescent="0.25">
      <c r="E121" s="6"/>
      <c r="F121" s="7"/>
      <c r="G121" s="8"/>
      <c r="H121" s="9"/>
    </row>
    <row r="122" spans="5:8" hidden="1" x14ac:dyDescent="0.25">
      <c r="E122" s="6"/>
      <c r="F122" s="10"/>
      <c r="G122" s="11"/>
      <c r="H122" s="12"/>
    </row>
    <row r="123" spans="5:8" hidden="1" x14ac:dyDescent="0.25">
      <c r="E123" s="6"/>
      <c r="F123" s="10"/>
      <c r="G123" s="11"/>
      <c r="H123" s="12"/>
    </row>
    <row r="124" spans="5:8" hidden="1" x14ac:dyDescent="0.25">
      <c r="E124" s="6"/>
      <c r="F124" s="13"/>
      <c r="G124" s="14"/>
      <c r="H124" s="15"/>
    </row>
    <row r="125" spans="5:8" hidden="1" x14ac:dyDescent="0.25">
      <c r="F125" s="16"/>
      <c r="G125" s="16"/>
      <c r="H125" s="16"/>
    </row>
    <row r="126" spans="5:8" ht="13" hidden="1" x14ac:dyDescent="0.25">
      <c r="E126" s="2"/>
      <c r="F126" s="3">
        <f>SUM(F127:F130)</f>
        <v>0</v>
      </c>
      <c r="G126" s="3">
        <f>SUM(G127:G130)</f>
        <v>0</v>
      </c>
      <c r="H126" s="3">
        <f>SUM(H127:H130)</f>
        <v>0</v>
      </c>
    </row>
    <row r="127" spans="5:8" hidden="1" x14ac:dyDescent="0.25">
      <c r="E127" s="6"/>
      <c r="F127" s="7"/>
      <c r="G127" s="8"/>
      <c r="H127" s="9"/>
    </row>
    <row r="128" spans="5:8" hidden="1" x14ac:dyDescent="0.25">
      <c r="E128" s="6"/>
      <c r="F128" s="10"/>
      <c r="G128" s="11"/>
      <c r="H128" s="12"/>
    </row>
    <row r="129" spans="5:8" hidden="1" x14ac:dyDescent="0.25">
      <c r="E129" s="6"/>
      <c r="F129" s="10"/>
      <c r="G129" s="11"/>
      <c r="H129" s="12"/>
    </row>
    <row r="130" spans="5:8" hidden="1" x14ac:dyDescent="0.25">
      <c r="E130" s="6"/>
      <c r="F130" s="13"/>
      <c r="G130" s="14"/>
      <c r="H130" s="15"/>
    </row>
    <row r="131" spans="5:8" ht="13" x14ac:dyDescent="0.25">
      <c r="E131" s="17" t="s">
        <v>73</v>
      </c>
      <c r="F131" s="18">
        <f>F47+F53+F60+F66+F72+F78+F84+F90+F98+F104+F111</f>
        <v>24219000</v>
      </c>
      <c r="G131" s="18">
        <f t="shared" ref="G131:H131" si="0">G47+G53+G60+G66+G72+G78+G84+G90+G98+G104+G111</f>
        <v>15987000</v>
      </c>
      <c r="H131" s="18">
        <f t="shared" si="0"/>
        <v>19090000</v>
      </c>
    </row>
    <row r="132" spans="5:8" x14ac:dyDescent="0.25">
      <c r="F132" s="21"/>
      <c r="G132" s="21"/>
      <c r="H132" s="21"/>
    </row>
    <row r="133" spans="5:8" x14ac:dyDescent="0.25">
      <c r="F133" s="21"/>
      <c r="G133" s="21"/>
      <c r="H133" s="21"/>
    </row>
    <row r="134" spans="5:8" x14ac:dyDescent="0.25">
      <c r="F134" s="21"/>
      <c r="G134" s="21"/>
      <c r="H134" s="21"/>
    </row>
    <row r="135" spans="5:8" x14ac:dyDescent="0.25">
      <c r="F135" s="21"/>
      <c r="G135" s="21"/>
      <c r="H135" s="21"/>
    </row>
    <row r="136" spans="5:8" x14ac:dyDescent="0.25">
      <c r="F136" s="21"/>
      <c r="G136" s="21"/>
      <c r="H136" s="21"/>
    </row>
    <row r="137" spans="5:8" x14ac:dyDescent="0.25">
      <c r="F137" s="21"/>
      <c r="G137" s="21"/>
      <c r="H137" s="21"/>
    </row>
    <row r="138" spans="5:8" x14ac:dyDescent="0.25">
      <c r="F138" s="21"/>
      <c r="G138" s="21"/>
      <c r="H138" s="21"/>
    </row>
    <row r="139" spans="5:8" x14ac:dyDescent="0.25">
      <c r="F139" s="21"/>
      <c r="G139" s="21"/>
      <c r="H139" s="21"/>
    </row>
    <row r="140" spans="5:8" x14ac:dyDescent="0.25">
      <c r="F140" s="21"/>
      <c r="G140" s="21"/>
      <c r="H140" s="21"/>
    </row>
    <row r="141" spans="5:8" x14ac:dyDescent="0.25">
      <c r="F141" s="21"/>
      <c r="G141" s="21"/>
      <c r="H141" s="21"/>
    </row>
    <row r="142" spans="5:8" x14ac:dyDescent="0.25">
      <c r="F142" s="21"/>
      <c r="G142" s="21"/>
      <c r="H142" s="21"/>
    </row>
    <row r="143" spans="5:8" x14ac:dyDescent="0.25">
      <c r="F143" s="21"/>
      <c r="G143" s="21"/>
      <c r="H143" s="21"/>
    </row>
    <row r="144" spans="5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31</vt:i4>
      </vt:variant>
    </vt:vector>
  </HeadingPairs>
  <TitlesOfParts>
    <vt:vector size="62" baseType="lpstr">
      <vt:lpstr>Summary</vt:lpstr>
      <vt:lpstr>CPT</vt:lpstr>
      <vt:lpstr>DC1</vt:lpstr>
      <vt:lpstr>DC2</vt:lpstr>
      <vt:lpstr>DC3</vt:lpstr>
      <vt:lpstr>DC4</vt:lpstr>
      <vt:lpstr>DC5</vt:lpstr>
      <vt:lpstr>WC011</vt:lpstr>
      <vt:lpstr>WC012</vt:lpstr>
      <vt:lpstr>WC013</vt:lpstr>
      <vt:lpstr>WC014</vt:lpstr>
      <vt:lpstr>WC015</vt:lpstr>
      <vt:lpstr>WC022</vt:lpstr>
      <vt:lpstr>WC023</vt:lpstr>
      <vt:lpstr>WC024</vt:lpstr>
      <vt:lpstr>WC025</vt:lpstr>
      <vt:lpstr>WC026</vt:lpstr>
      <vt:lpstr>WC031</vt:lpstr>
      <vt:lpstr>WC032</vt:lpstr>
      <vt:lpstr>WC033</vt:lpstr>
      <vt:lpstr>WC034</vt:lpstr>
      <vt:lpstr>WC041</vt:lpstr>
      <vt:lpstr>WC042</vt:lpstr>
      <vt:lpstr>WC043</vt:lpstr>
      <vt:lpstr>WC044</vt:lpstr>
      <vt:lpstr>WC045</vt:lpstr>
      <vt:lpstr>WC047</vt:lpstr>
      <vt:lpstr>WC048</vt:lpstr>
      <vt:lpstr>WC051</vt:lpstr>
      <vt:lpstr>WC052</vt:lpstr>
      <vt:lpstr>WC053</vt:lpstr>
      <vt:lpstr>CPT!Print_Area</vt:lpstr>
      <vt:lpstr>'DC1'!Print_Area</vt:lpstr>
      <vt:lpstr>'DC2'!Print_Area</vt:lpstr>
      <vt:lpstr>'DC3'!Print_Area</vt:lpstr>
      <vt:lpstr>'DC4'!Print_Area</vt:lpstr>
      <vt:lpstr>'DC5'!Print_Area</vt:lpstr>
      <vt:lpstr>Summary!Print_Area</vt:lpstr>
      <vt:lpstr>'WC011'!Print_Area</vt:lpstr>
      <vt:lpstr>'WC012'!Print_Area</vt:lpstr>
      <vt:lpstr>'WC013'!Print_Area</vt:lpstr>
      <vt:lpstr>'WC014'!Print_Area</vt:lpstr>
      <vt:lpstr>'WC015'!Print_Area</vt:lpstr>
      <vt:lpstr>'WC022'!Print_Area</vt:lpstr>
      <vt:lpstr>'WC023'!Print_Area</vt:lpstr>
      <vt:lpstr>'WC024'!Print_Area</vt:lpstr>
      <vt:lpstr>'WC025'!Print_Area</vt:lpstr>
      <vt:lpstr>'WC026'!Print_Area</vt:lpstr>
      <vt:lpstr>'WC031'!Print_Area</vt:lpstr>
      <vt:lpstr>'WC032'!Print_Area</vt:lpstr>
      <vt:lpstr>'WC033'!Print_Area</vt:lpstr>
      <vt:lpstr>'WC034'!Print_Area</vt:lpstr>
      <vt:lpstr>'WC041'!Print_Area</vt:lpstr>
      <vt:lpstr>'WC042'!Print_Area</vt:lpstr>
      <vt:lpstr>'WC043'!Print_Area</vt:lpstr>
      <vt:lpstr>'WC044'!Print_Area</vt:lpstr>
      <vt:lpstr>'WC045'!Print_Area</vt:lpstr>
      <vt:lpstr>'WC047'!Print_Area</vt:lpstr>
      <vt:lpstr>'WC048'!Print_Area</vt:lpstr>
      <vt:lpstr>'WC051'!Print_Area</vt:lpstr>
      <vt:lpstr>'WC052'!Print_Area</vt:lpstr>
      <vt:lpstr>'WC053'!Print_Area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Ngobeni</dc:creator>
  <cp:lastModifiedBy>Unathi Lekonyana</cp:lastModifiedBy>
  <dcterms:created xsi:type="dcterms:W3CDTF">2024-04-23T09:18:54Z</dcterms:created>
  <dcterms:modified xsi:type="dcterms:W3CDTF">2024-05-24T10:51:12Z</dcterms:modified>
</cp:coreProperties>
</file>